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20" windowHeight="7710"/>
  </bookViews>
  <sheets>
    <sheet name="Instructions" sheetId="2" r:id="rId1"/>
    <sheet name="Model" sheetId="1" r:id="rId2"/>
  </sheets>
  <calcPr calcId="145621"/>
</workbook>
</file>

<file path=xl/calcChain.xml><?xml version="1.0" encoding="utf-8"?>
<calcChain xmlns="http://schemas.openxmlformats.org/spreadsheetml/2006/main">
  <c r="Z46" i="1" l="1"/>
  <c r="R46" i="1"/>
  <c r="S46" i="1" s="1"/>
  <c r="Z45" i="1"/>
  <c r="R45" i="1"/>
  <c r="S45" i="1" s="1"/>
  <c r="Z44" i="1"/>
  <c r="R44" i="1"/>
  <c r="S44" i="1" s="1"/>
  <c r="Z43" i="1"/>
  <c r="R43" i="1"/>
  <c r="S43" i="1" s="1"/>
  <c r="V36" i="1"/>
  <c r="N36" i="1"/>
  <c r="O36" i="1" s="1"/>
  <c r="S36" i="1" s="1"/>
  <c r="T36" i="1" s="1"/>
  <c r="V35" i="1"/>
  <c r="N35" i="1"/>
  <c r="O35" i="1" s="1"/>
  <c r="V34" i="1"/>
  <c r="N34" i="1"/>
  <c r="O34" i="1" s="1"/>
  <c r="S34" i="1" s="1"/>
  <c r="T34" i="1" s="1"/>
  <c r="V33" i="1"/>
  <c r="N33" i="1"/>
  <c r="O33" i="1" s="1"/>
  <c r="Z27" i="1"/>
  <c r="R27" i="1"/>
  <c r="J27" i="1"/>
  <c r="Z26" i="1"/>
  <c r="R26" i="1"/>
  <c r="J26" i="1"/>
  <c r="Z25" i="1"/>
  <c r="R25" i="1"/>
  <c r="J25" i="1"/>
  <c r="Z24" i="1"/>
  <c r="R24" i="1"/>
  <c r="J24" i="1"/>
  <c r="V19" i="1"/>
  <c r="N19" i="1"/>
  <c r="G19" i="1"/>
  <c r="V18" i="1"/>
  <c r="N18" i="1"/>
  <c r="G18" i="1"/>
  <c r="V17" i="1"/>
  <c r="N17" i="1"/>
  <c r="G17" i="1"/>
  <c r="V16" i="1"/>
  <c r="N16" i="1"/>
  <c r="G16" i="1"/>
  <c r="W44" i="1" l="1"/>
  <c r="T44" i="1"/>
  <c r="W46" i="1"/>
  <c r="T46" i="1"/>
  <c r="W43" i="1"/>
  <c r="T43" i="1"/>
  <c r="W45" i="1"/>
  <c r="T45" i="1"/>
  <c r="W36" i="1"/>
  <c r="X36" i="1" s="1"/>
  <c r="P35" i="1"/>
  <c r="S35" i="1"/>
  <c r="T35" i="1" s="1"/>
  <c r="P33" i="1"/>
  <c r="S33" i="1"/>
  <c r="T33" i="1" s="1"/>
  <c r="W34" i="1"/>
  <c r="P34" i="1"/>
  <c r="P36" i="1"/>
  <c r="K18" i="1"/>
  <c r="L18" i="1" s="1"/>
  <c r="K25" i="1"/>
  <c r="L25" i="1" s="1"/>
  <c r="K16" i="1"/>
  <c r="L16" i="1" s="1"/>
  <c r="K27" i="1"/>
  <c r="L27" i="1" s="1"/>
  <c r="O18" i="1"/>
  <c r="P18" i="1" s="1"/>
  <c r="H11" i="1"/>
  <c r="Z60" i="1"/>
  <c r="Z59" i="1"/>
  <c r="Z58" i="1"/>
  <c r="Z57" i="1"/>
  <c r="Z56" i="1"/>
  <c r="Z23" i="1"/>
  <c r="Z22" i="1"/>
  <c r="Z42" i="1"/>
  <c r="Z41" i="1"/>
  <c r="Z40" i="1"/>
  <c r="Z39" i="1"/>
  <c r="AB6" i="1"/>
  <c r="V53" i="1"/>
  <c r="V52" i="1"/>
  <c r="V51" i="1"/>
  <c r="V50" i="1"/>
  <c r="V49" i="1"/>
  <c r="V32" i="1"/>
  <c r="V31" i="1"/>
  <c r="V30" i="1"/>
  <c r="V15" i="1"/>
  <c r="V14" i="1"/>
  <c r="X6" i="1"/>
  <c r="W51" i="1" s="1"/>
  <c r="X51" i="1" s="1"/>
  <c r="R42" i="1"/>
  <c r="R41" i="1"/>
  <c r="R40" i="1"/>
  <c r="R39" i="1"/>
  <c r="N32" i="1"/>
  <c r="N31" i="1"/>
  <c r="N30" i="1"/>
  <c r="R23" i="1"/>
  <c r="R22" i="1"/>
  <c r="N15" i="1"/>
  <c r="N14" i="1"/>
  <c r="G15" i="1"/>
  <c r="G14" i="1"/>
  <c r="K14" i="1" s="1"/>
  <c r="L14" i="1" s="1"/>
  <c r="T6" i="1"/>
  <c r="J23" i="1"/>
  <c r="J22" i="1"/>
  <c r="P6" i="1"/>
  <c r="L6" i="1"/>
  <c r="K26" i="1" s="1"/>
  <c r="O25" i="1" l="1"/>
  <c r="P25" i="1" s="1"/>
  <c r="X43" i="1"/>
  <c r="AA43" i="1"/>
  <c r="AB43" i="1" s="1"/>
  <c r="X44" i="1"/>
  <c r="AA44" i="1"/>
  <c r="AB44" i="1" s="1"/>
  <c r="X45" i="1"/>
  <c r="AA45" i="1"/>
  <c r="AB45" i="1" s="1"/>
  <c r="X46" i="1"/>
  <c r="AA46" i="1"/>
  <c r="AB46" i="1" s="1"/>
  <c r="O27" i="1"/>
  <c r="P27" i="1" s="1"/>
  <c r="AA36" i="1"/>
  <c r="AB36" i="1" s="1"/>
  <c r="W35" i="1"/>
  <c r="X35" i="1" s="1"/>
  <c r="W33" i="1"/>
  <c r="X33" i="1" s="1"/>
  <c r="AA35" i="1"/>
  <c r="AB35" i="1" s="1"/>
  <c r="AA34" i="1"/>
  <c r="AB34" i="1" s="1"/>
  <c r="X34" i="1"/>
  <c r="AA33" i="1"/>
  <c r="AB33" i="1" s="1"/>
  <c r="O26" i="1"/>
  <c r="L26" i="1"/>
  <c r="O16" i="1"/>
  <c r="P16" i="1" s="1"/>
  <c r="K19" i="1"/>
  <c r="K17" i="1"/>
  <c r="L17" i="1" s="1"/>
  <c r="AA58" i="1"/>
  <c r="AB58" i="1" s="1"/>
  <c r="K24" i="1"/>
  <c r="L24" i="1" s="1"/>
  <c r="S18" i="1"/>
  <c r="T18" i="1" s="1"/>
  <c r="K23" i="1"/>
  <c r="AA57" i="1"/>
  <c r="AB57" i="1" s="1"/>
  <c r="AA60" i="1"/>
  <c r="AB60" i="1" s="1"/>
  <c r="AA56" i="1"/>
  <c r="AB56" i="1" s="1"/>
  <c r="AA59" i="1"/>
  <c r="AB59" i="1" s="1"/>
  <c r="S39" i="1"/>
  <c r="T39" i="1" s="1"/>
  <c r="AA51" i="1"/>
  <c r="AB51" i="1" s="1"/>
  <c r="W49" i="1"/>
  <c r="X49" i="1" s="1"/>
  <c r="W52" i="1"/>
  <c r="X52" i="1" s="1"/>
  <c r="W50" i="1"/>
  <c r="X50" i="1" s="1"/>
  <c r="W53" i="1"/>
  <c r="X53" i="1" s="1"/>
  <c r="S42" i="1"/>
  <c r="T42" i="1" s="1"/>
  <c r="S41" i="1"/>
  <c r="S40" i="1"/>
  <c r="K22" i="1"/>
  <c r="L22" i="1" s="1"/>
  <c r="O14" i="1"/>
  <c r="P14" i="1" s="1"/>
  <c r="O31" i="1"/>
  <c r="P31" i="1" s="1"/>
  <c r="O23" i="1"/>
  <c r="P23" i="1" s="1"/>
  <c r="L23" i="1"/>
  <c r="K15" i="1"/>
  <c r="L15" i="1" s="1"/>
  <c r="O32" i="1"/>
  <c r="O30" i="1"/>
  <c r="P30" i="1" s="1"/>
  <c r="S27" i="1" l="1"/>
  <c r="T27" i="1" s="1"/>
  <c r="S25" i="1"/>
  <c r="T25" i="1" s="1"/>
  <c r="O17" i="1"/>
  <c r="S17" i="1" s="1"/>
  <c r="T17" i="1" s="1"/>
  <c r="S16" i="1"/>
  <c r="T16" i="1" s="1"/>
  <c r="L19" i="1"/>
  <c r="L11" i="1" s="1"/>
  <c r="O19" i="1"/>
  <c r="O24" i="1"/>
  <c r="P26" i="1"/>
  <c r="S26" i="1"/>
  <c r="W25" i="1"/>
  <c r="W27" i="1"/>
  <c r="W18" i="1"/>
  <c r="AA18" i="1" s="1"/>
  <c r="AB18" i="1" s="1"/>
  <c r="W39" i="1"/>
  <c r="X39" i="1" s="1"/>
  <c r="S14" i="1"/>
  <c r="T14" i="1" s="1"/>
  <c r="AA53" i="1"/>
  <c r="AB53" i="1" s="1"/>
  <c r="AA52" i="1"/>
  <c r="AB52" i="1" s="1"/>
  <c r="AA39" i="1"/>
  <c r="AB39" i="1" s="1"/>
  <c r="AA49" i="1"/>
  <c r="AB49" i="1" s="1"/>
  <c r="AA50" i="1"/>
  <c r="AB50" i="1" s="1"/>
  <c r="W42" i="1"/>
  <c r="AA42" i="1" s="1"/>
  <c r="AB42" i="1" s="1"/>
  <c r="T41" i="1"/>
  <c r="W41" i="1"/>
  <c r="AA41" i="1" s="1"/>
  <c r="AB41" i="1" s="1"/>
  <c r="T40" i="1"/>
  <c r="W40" i="1"/>
  <c r="AA40" i="1" s="1"/>
  <c r="AB40" i="1" s="1"/>
  <c r="O22" i="1"/>
  <c r="P22" i="1" s="1"/>
  <c r="S31" i="1"/>
  <c r="W31" i="1" s="1"/>
  <c r="AA31" i="1" s="1"/>
  <c r="AB31" i="1" s="1"/>
  <c r="S30" i="1"/>
  <c r="W30" i="1" s="1"/>
  <c r="AA30" i="1" s="1"/>
  <c r="AB30" i="1" s="1"/>
  <c r="P32" i="1"/>
  <c r="S32" i="1"/>
  <c r="W32" i="1" s="1"/>
  <c r="AA32" i="1" s="1"/>
  <c r="AB32" i="1" s="1"/>
  <c r="O15" i="1"/>
  <c r="S23" i="1"/>
  <c r="W23" i="1" s="1"/>
  <c r="AA23" i="1" s="1"/>
  <c r="AB23" i="1" s="1"/>
  <c r="W17" i="1" l="1"/>
  <c r="AA17" i="1" s="1"/>
  <c r="AB17" i="1" s="1"/>
  <c r="P17" i="1"/>
  <c r="W16" i="1"/>
  <c r="X16" i="1" s="1"/>
  <c r="P24" i="1"/>
  <c r="S24" i="1"/>
  <c r="W26" i="1"/>
  <c r="T26" i="1"/>
  <c r="P19" i="1"/>
  <c r="S19" i="1"/>
  <c r="X25" i="1"/>
  <c r="AA25" i="1"/>
  <c r="AB25" i="1" s="1"/>
  <c r="X27" i="1"/>
  <c r="AA27" i="1"/>
  <c r="AB27" i="1" s="1"/>
  <c r="X18" i="1"/>
  <c r="W14" i="1"/>
  <c r="AA14" i="1" s="1"/>
  <c r="AB14" i="1" s="1"/>
  <c r="S22" i="1"/>
  <c r="W22" i="1" s="1"/>
  <c r="AA22" i="1" s="1"/>
  <c r="AB22" i="1" s="1"/>
  <c r="X31" i="1"/>
  <c r="X41" i="1"/>
  <c r="X32" i="1"/>
  <c r="X40" i="1"/>
  <c r="X42" i="1"/>
  <c r="X23" i="1"/>
  <c r="X30" i="1"/>
  <c r="T32" i="1"/>
  <c r="T23" i="1"/>
  <c r="T30" i="1"/>
  <c r="T31" i="1"/>
  <c r="P15" i="1"/>
  <c r="S15" i="1"/>
  <c r="W15" i="1" s="1"/>
  <c r="AA15" i="1" s="1"/>
  <c r="AB15" i="1" s="1"/>
  <c r="X17" i="1" l="1"/>
  <c r="AA16" i="1"/>
  <c r="AB16" i="1" s="1"/>
  <c r="AA26" i="1"/>
  <c r="AB26" i="1" s="1"/>
  <c r="X26" i="1"/>
  <c r="X22" i="1"/>
  <c r="P11" i="1"/>
  <c r="T19" i="1"/>
  <c r="W19" i="1"/>
  <c r="T24" i="1"/>
  <c r="W24" i="1"/>
  <c r="X14" i="1"/>
  <c r="T22" i="1"/>
  <c r="X15" i="1"/>
  <c r="T15" i="1"/>
  <c r="AA19" i="1" l="1"/>
  <c r="AB19" i="1" s="1"/>
  <c r="AB11" i="1" s="1"/>
  <c r="X19" i="1"/>
  <c r="X11" i="1" s="1"/>
  <c r="AA24" i="1"/>
  <c r="AB24" i="1" s="1"/>
  <c r="X24" i="1"/>
  <c r="T11" i="1"/>
</calcChain>
</file>

<file path=xl/sharedStrings.xml><?xml version="1.0" encoding="utf-8"?>
<sst xmlns="http://schemas.openxmlformats.org/spreadsheetml/2006/main" count="114" uniqueCount="44">
  <si>
    <t>CTO</t>
  </si>
  <si>
    <t>Founding Team</t>
  </si>
  <si>
    <t>Engineer</t>
  </si>
  <si>
    <t>Salary</t>
  </si>
  <si>
    <t>Multiplier</t>
  </si>
  <si>
    <t>Options</t>
  </si>
  <si>
    <t>Lead Engineer</t>
  </si>
  <si>
    <t>Year 1</t>
  </si>
  <si>
    <t>Value</t>
  </si>
  <si>
    <t>Equity</t>
  </si>
  <si>
    <t>(%)</t>
  </si>
  <si>
    <t>Grant</t>
  </si>
  <si>
    <t>Amount</t>
  </si>
  <si>
    <t>Year 0</t>
  </si>
  <si>
    <t>Shares</t>
  </si>
  <si>
    <t>Shr. Price</t>
  </si>
  <si>
    <t>Year 2</t>
  </si>
  <si>
    <t>Product Manager</t>
  </si>
  <si>
    <t>Lead Designer</t>
  </si>
  <si>
    <t>Sales Director</t>
  </si>
  <si>
    <t>Salesperson</t>
  </si>
  <si>
    <t>Year 3</t>
  </si>
  <si>
    <t>Total</t>
  </si>
  <si>
    <t>NA</t>
  </si>
  <si>
    <t>Year 1 Hires</t>
  </si>
  <si>
    <t>Year 2 Hires</t>
  </si>
  <si>
    <t>Year 3 Hires</t>
  </si>
  <si>
    <t>Marketing Director</t>
  </si>
  <si>
    <t>Office Manager</t>
  </si>
  <si>
    <t>Year 4</t>
  </si>
  <si>
    <t>Year 4 Hires</t>
  </si>
  <si>
    <t>Employee</t>
  </si>
  <si>
    <t>Year 5</t>
  </si>
  <si>
    <t>Year 5 Hires</t>
  </si>
  <si>
    <t>Total Non-Founder Employee Ownership</t>
  </si>
  <si>
    <t>Employee Stock Options Plan (ESOP) Model</t>
  </si>
  <si>
    <t>Instructions</t>
  </si>
  <si>
    <r>
      <t xml:space="preserve">- All </t>
    </r>
    <r>
      <rPr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text represents an input, which the user should update or customize</t>
    </r>
  </si>
  <si>
    <r>
      <t xml:space="preserve">- All </t>
    </r>
    <r>
      <rPr>
        <sz val="11"/>
        <color rgb="FF7030A0"/>
        <rFont val="Calibri"/>
        <family val="2"/>
        <scheme val="minor"/>
      </rPr>
      <t>purple</t>
    </r>
    <r>
      <rPr>
        <sz val="11"/>
        <color theme="1"/>
        <rFont val="Calibri"/>
        <family val="2"/>
        <scheme val="minor"/>
      </rPr>
      <t xml:space="preserve"> text represents an initial employee options package</t>
    </r>
  </si>
  <si>
    <r>
      <t xml:space="preserve">- All </t>
    </r>
    <r>
      <rPr>
        <sz val="11"/>
        <color theme="9" tint="-0.249977111117893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text represents a retention options grant</t>
    </r>
  </si>
  <si>
    <t>- By expanding the grouped cells on the left-hand side, you can expose extra rows set up to add additional employees</t>
  </si>
  <si>
    <t>- This model forecasts non-founder employee equity over time (founder and investor ownership is not included)</t>
  </si>
  <si>
    <t>- Use this template to plan hiring needs, fundraising needs, and expected future valuation.</t>
  </si>
  <si>
    <t>- After completing the plan, this model provides of perspective on the long-term employee ownership resulting from the ESOP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</si>
</sst>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164" formatCode="&quot;$&quot;#,##0"/>
    <numFmt numFmtId="165" formatCode="0.0%_);\(0.0%\)"/>
    <numFmt numFmtId="166" formatCode="&quot;$&quot;##&quot;M&quot;"/>
    <numFmt numFmtId="167" formatCode="0.00\x_)"/>
    <numFmt numFmtId="168" formatCode="0.00%_);\(0.00%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5" fontId="2" fillId="0" borderId="0" xfId="0" applyNumberFormat="1" applyFont="1" applyAlignment="1">
      <alignment horizontal="right"/>
    </xf>
    <xf numFmtId="165" fontId="0" fillId="0" borderId="0" xfId="0" applyNumberFormat="1"/>
    <xf numFmtId="0" fontId="1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0" fillId="0" borderId="0" xfId="0" applyNumberFormat="1" applyFont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167" fontId="0" fillId="0" borderId="0" xfId="0" applyNumberFormat="1"/>
    <xf numFmtId="167" fontId="2" fillId="0" borderId="0" xfId="0" applyNumberFormat="1" applyFont="1"/>
    <xf numFmtId="168" fontId="0" fillId="0" borderId="0" xfId="0" applyNumberFormat="1"/>
    <xf numFmtId="167" fontId="0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165" fontId="0" fillId="0" borderId="6" xfId="0" applyNumberFormat="1" applyBorder="1"/>
    <xf numFmtId="37" fontId="0" fillId="0" borderId="0" xfId="0" applyNumberFormat="1" applyBorder="1"/>
    <xf numFmtId="168" fontId="0" fillId="0" borderId="6" xfId="0" applyNumberFormat="1" applyBorder="1"/>
    <xf numFmtId="5" fontId="3" fillId="0" borderId="5" xfId="0" applyNumberFormat="1" applyFont="1" applyBorder="1" applyAlignment="1">
      <alignment horizontal="right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5" fontId="5" fillId="0" borderId="5" xfId="0" applyNumberFormat="1" applyFont="1" applyBorder="1" applyAlignment="1">
      <alignment horizontal="right"/>
    </xf>
    <xf numFmtId="5" fontId="4" fillId="0" borderId="5" xfId="0" applyNumberFormat="1" applyFont="1" applyBorder="1" applyAlignment="1">
      <alignment horizontal="right"/>
    </xf>
    <xf numFmtId="168" fontId="0" fillId="0" borderId="8" xfId="0" applyNumberFormat="1" applyBorder="1"/>
    <xf numFmtId="3" fontId="2" fillId="0" borderId="6" xfId="0" applyNumberFormat="1" applyFont="1" applyBorder="1" applyAlignment="1">
      <alignment horizontal="center"/>
    </xf>
    <xf numFmtId="165" fontId="0" fillId="0" borderId="5" xfId="0" applyNumberFormat="1" applyBorder="1"/>
    <xf numFmtId="37" fontId="0" fillId="0" borderId="5" xfId="0" applyNumberFormat="1" applyBorder="1"/>
    <xf numFmtId="168" fontId="2" fillId="0" borderId="6" xfId="0" applyNumberFormat="1" applyFont="1" applyBorder="1"/>
    <xf numFmtId="165" fontId="0" fillId="0" borderId="7" xfId="0" applyNumberFormat="1" applyBorder="1"/>
    <xf numFmtId="165" fontId="0" fillId="0" borderId="8" xfId="0" applyNumberFormat="1" applyBorder="1"/>
    <xf numFmtId="0" fontId="1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167" fontId="0" fillId="2" borderId="0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8" fontId="4" fillId="2" borderId="6" xfId="0" applyNumberFormat="1" applyFont="1" applyFill="1" applyBorder="1"/>
    <xf numFmtId="0" fontId="1" fillId="0" borderId="1" xfId="0" applyFont="1" applyBorder="1"/>
    <xf numFmtId="167" fontId="0" fillId="0" borderId="1" xfId="0" applyNumberFormat="1" applyBorder="1"/>
    <xf numFmtId="0" fontId="2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tabSelected="1" zoomScale="85" zoomScaleNormal="85" workbookViewId="0"/>
  </sheetViews>
  <sheetFormatPr defaultRowHeight="14.5" x14ac:dyDescent="0.35"/>
  <cols>
    <col min="1" max="1" width="1.7265625" customWidth="1"/>
    <col min="2" max="11" width="12.7265625" customWidth="1"/>
  </cols>
  <sheetData>
    <row r="2" spans="2:11" x14ac:dyDescent="0.25">
      <c r="B2" s="53" t="s">
        <v>36</v>
      </c>
      <c r="C2" s="36"/>
      <c r="D2" s="36"/>
      <c r="E2" s="54"/>
      <c r="F2" s="36"/>
      <c r="G2" s="36"/>
      <c r="H2" s="36"/>
      <c r="I2" s="36"/>
      <c r="J2" s="36"/>
      <c r="K2" s="36"/>
    </row>
    <row r="4" spans="2:11" x14ac:dyDescent="0.25">
      <c r="B4" s="56" t="s">
        <v>41</v>
      </c>
    </row>
    <row r="5" spans="2:11" x14ac:dyDescent="0.25">
      <c r="B5" s="56" t="s">
        <v>42</v>
      </c>
    </row>
    <row r="6" spans="2:11" x14ac:dyDescent="0.25">
      <c r="B6" s="56" t="s">
        <v>43</v>
      </c>
    </row>
    <row r="8" spans="2:11" x14ac:dyDescent="0.25">
      <c r="B8" s="56" t="s">
        <v>37</v>
      </c>
    </row>
    <row r="9" spans="2:11" x14ac:dyDescent="0.25">
      <c r="B9" s="56" t="s">
        <v>38</v>
      </c>
    </row>
    <row r="10" spans="2:11" x14ac:dyDescent="0.25">
      <c r="B10" s="56" t="s">
        <v>39</v>
      </c>
    </row>
    <row r="12" spans="2:11" x14ac:dyDescent="0.25">
      <c r="B12" s="56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1"/>
  <sheetViews>
    <sheetView showGridLines="0" zoomScale="85" zoomScaleNormal="85" workbookViewId="0">
      <selection activeCell="B2" sqref="B2"/>
    </sheetView>
  </sheetViews>
  <sheetFormatPr defaultColWidth="12.7265625" defaultRowHeight="12.75" customHeight="1" outlineLevelRow="1" x14ac:dyDescent="0.35"/>
  <cols>
    <col min="1" max="1" width="1.7265625" customWidth="1"/>
    <col min="2" max="2" width="17.26953125" customWidth="1"/>
    <col min="3" max="3" width="0.81640625" customWidth="1"/>
    <col min="4" max="4" width="9.7265625" customWidth="1"/>
    <col min="5" max="5" width="8.7265625" style="14" customWidth="1"/>
    <col min="6" max="6" width="0.81640625" customWidth="1"/>
    <col min="7" max="8" width="8.7265625" customWidth="1"/>
    <col min="9" max="9" width="0.81640625" customWidth="1"/>
    <col min="10" max="12" width="8.7265625" customWidth="1"/>
    <col min="13" max="13" width="0.81640625" customWidth="1"/>
    <col min="14" max="16" width="8.7265625" customWidth="1"/>
    <col min="17" max="17" width="0.81640625" customWidth="1"/>
    <col min="18" max="20" width="8.7265625" customWidth="1"/>
    <col min="21" max="21" width="0.81640625" customWidth="1"/>
    <col min="22" max="24" width="8.7265625" customWidth="1"/>
    <col min="25" max="25" width="0.81640625" customWidth="1"/>
    <col min="26" max="28" width="8.7265625" customWidth="1"/>
  </cols>
  <sheetData>
    <row r="2" spans="2:28" ht="12.75" customHeight="1" x14ac:dyDescent="0.25">
      <c r="B2" s="53" t="s">
        <v>35</v>
      </c>
      <c r="C2" s="36"/>
      <c r="D2" s="36"/>
      <c r="E2" s="54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4" spans="2:28" s="1" customFormat="1" ht="12.75" customHeight="1" x14ac:dyDescent="0.25">
      <c r="E4" s="10"/>
      <c r="G4" s="18" t="s">
        <v>13</v>
      </c>
      <c r="H4" s="20"/>
      <c r="J4" s="18" t="s">
        <v>7</v>
      </c>
      <c r="K4" s="19"/>
      <c r="L4" s="20"/>
      <c r="N4" s="18" t="s">
        <v>16</v>
      </c>
      <c r="O4" s="19"/>
      <c r="P4" s="20"/>
      <c r="R4" s="18" t="s">
        <v>21</v>
      </c>
      <c r="S4" s="19"/>
      <c r="T4" s="20"/>
      <c r="V4" s="18" t="s">
        <v>29</v>
      </c>
      <c r="W4" s="19"/>
      <c r="X4" s="20"/>
      <c r="Z4" s="18" t="s">
        <v>32</v>
      </c>
      <c r="AA4" s="19"/>
      <c r="AB4" s="20"/>
    </row>
    <row r="5" spans="2:28" s="6" customFormat="1" ht="12.75" customHeight="1" x14ac:dyDescent="0.25">
      <c r="E5" s="11"/>
      <c r="G5" s="21" t="s">
        <v>8</v>
      </c>
      <c r="H5" s="22" t="s">
        <v>14</v>
      </c>
      <c r="J5" s="21" t="s">
        <v>8</v>
      </c>
      <c r="K5" s="8" t="s">
        <v>14</v>
      </c>
      <c r="L5" s="22" t="s">
        <v>15</v>
      </c>
      <c r="N5" s="21" t="s">
        <v>8</v>
      </c>
      <c r="O5" s="8" t="s">
        <v>14</v>
      </c>
      <c r="P5" s="22" t="s">
        <v>15</v>
      </c>
      <c r="R5" s="21" t="s">
        <v>8</v>
      </c>
      <c r="S5" s="8" t="s">
        <v>14</v>
      </c>
      <c r="T5" s="22" t="s">
        <v>15</v>
      </c>
      <c r="V5" s="21" t="s">
        <v>8</v>
      </c>
      <c r="W5" s="8" t="s">
        <v>14</v>
      </c>
      <c r="X5" s="22" t="s">
        <v>15</v>
      </c>
      <c r="Z5" s="21" t="s">
        <v>8</v>
      </c>
      <c r="AA5" s="8" t="s">
        <v>14</v>
      </c>
      <c r="AB5" s="22" t="s">
        <v>15</v>
      </c>
    </row>
    <row r="6" spans="2:28" s="3" customFormat="1" ht="12.75" customHeight="1" x14ac:dyDescent="0.25">
      <c r="B6" s="2"/>
      <c r="C6" s="2"/>
      <c r="E6" s="12"/>
      <c r="F6" s="2"/>
      <c r="G6" s="23" t="s">
        <v>23</v>
      </c>
      <c r="H6" s="41">
        <v>10000</v>
      </c>
      <c r="I6" s="2"/>
      <c r="J6" s="23">
        <v>3</v>
      </c>
      <c r="K6" s="7">
        <v>10000</v>
      </c>
      <c r="L6" s="24">
        <f>J6*1000000/K6</f>
        <v>300</v>
      </c>
      <c r="M6" s="2"/>
      <c r="N6" s="23">
        <v>5</v>
      </c>
      <c r="O6" s="7">
        <v>10000</v>
      </c>
      <c r="P6" s="24">
        <f>N6*1000000/O6</f>
        <v>500</v>
      </c>
      <c r="Q6" s="2"/>
      <c r="R6" s="23">
        <v>15</v>
      </c>
      <c r="S6" s="7">
        <v>12000</v>
      </c>
      <c r="T6" s="24">
        <f>R6*1000000/S6</f>
        <v>1250</v>
      </c>
      <c r="U6" s="2"/>
      <c r="V6" s="23">
        <v>30</v>
      </c>
      <c r="W6" s="7">
        <v>12000</v>
      </c>
      <c r="X6" s="24">
        <f>V6*1000000/W6</f>
        <v>2500</v>
      </c>
      <c r="Y6" s="2"/>
      <c r="Z6" s="23">
        <v>50</v>
      </c>
      <c r="AA6" s="7">
        <v>14000</v>
      </c>
      <c r="AB6" s="24">
        <f>Z6*1000000/AA6</f>
        <v>3571.4285714285716</v>
      </c>
    </row>
    <row r="7" spans="2:28" s="1" customFormat="1" ht="12.75" customHeight="1" x14ac:dyDescent="0.25">
      <c r="E7" s="10"/>
      <c r="G7" s="25"/>
      <c r="H7" s="26"/>
      <c r="J7" s="25"/>
      <c r="K7" s="6"/>
      <c r="L7" s="26"/>
      <c r="N7" s="25"/>
      <c r="O7" s="6"/>
      <c r="P7" s="26"/>
      <c r="R7" s="25"/>
      <c r="S7" s="6"/>
      <c r="T7" s="26"/>
      <c r="V7" s="25"/>
      <c r="W7" s="6"/>
      <c r="X7" s="26"/>
      <c r="Z7" s="25"/>
      <c r="AA7" s="6"/>
      <c r="AB7" s="26"/>
    </row>
    <row r="8" spans="2:28" s="3" customFormat="1" ht="12.75" customHeight="1" x14ac:dyDescent="0.25">
      <c r="E8" s="12" t="s">
        <v>5</v>
      </c>
      <c r="G8" s="21" t="s">
        <v>22</v>
      </c>
      <c r="H8" s="22" t="s">
        <v>9</v>
      </c>
      <c r="J8" s="21" t="s">
        <v>11</v>
      </c>
      <c r="K8" s="8" t="s">
        <v>22</v>
      </c>
      <c r="L8" s="22" t="s">
        <v>9</v>
      </c>
      <c r="N8" s="21" t="s">
        <v>11</v>
      </c>
      <c r="O8" s="8" t="s">
        <v>22</v>
      </c>
      <c r="P8" s="22" t="s">
        <v>9</v>
      </c>
      <c r="R8" s="21" t="s">
        <v>11</v>
      </c>
      <c r="S8" s="8" t="s">
        <v>22</v>
      </c>
      <c r="T8" s="22" t="s">
        <v>9</v>
      </c>
      <c r="V8" s="21" t="s">
        <v>11</v>
      </c>
      <c r="W8" s="8" t="s">
        <v>22</v>
      </c>
      <c r="X8" s="22" t="s">
        <v>9</v>
      </c>
      <c r="Z8" s="21" t="s">
        <v>11</v>
      </c>
      <c r="AA8" s="8" t="s">
        <v>22</v>
      </c>
      <c r="AB8" s="22" t="s">
        <v>9</v>
      </c>
    </row>
    <row r="9" spans="2:28" s="3" customFormat="1" ht="12.75" customHeight="1" x14ac:dyDescent="0.25">
      <c r="D9" s="9" t="s">
        <v>3</v>
      </c>
      <c r="E9" s="13" t="s">
        <v>4</v>
      </c>
      <c r="G9" s="27" t="s">
        <v>5</v>
      </c>
      <c r="H9" s="28" t="s">
        <v>10</v>
      </c>
      <c r="J9" s="27" t="s">
        <v>12</v>
      </c>
      <c r="K9" s="9" t="s">
        <v>5</v>
      </c>
      <c r="L9" s="28" t="s">
        <v>10</v>
      </c>
      <c r="N9" s="27" t="s">
        <v>12</v>
      </c>
      <c r="O9" s="9" t="s">
        <v>5</v>
      </c>
      <c r="P9" s="28" t="s">
        <v>10</v>
      </c>
      <c r="R9" s="27" t="s">
        <v>12</v>
      </c>
      <c r="S9" s="9" t="s">
        <v>5</v>
      </c>
      <c r="T9" s="28" t="s">
        <v>10</v>
      </c>
      <c r="V9" s="27" t="s">
        <v>12</v>
      </c>
      <c r="W9" s="9" t="s">
        <v>5</v>
      </c>
      <c r="X9" s="28" t="s">
        <v>10</v>
      </c>
      <c r="Z9" s="27" t="s">
        <v>12</v>
      </c>
      <c r="AA9" s="9" t="s">
        <v>5</v>
      </c>
      <c r="AB9" s="28" t="s">
        <v>10</v>
      </c>
    </row>
    <row r="10" spans="2:28" s="3" customFormat="1" ht="12.75" customHeight="1" x14ac:dyDescent="0.25">
      <c r="D10" s="8"/>
      <c r="E10" s="17"/>
      <c r="G10" s="21"/>
      <c r="H10" s="22"/>
      <c r="J10" s="21"/>
      <c r="K10" s="8"/>
      <c r="L10" s="22"/>
      <c r="N10" s="21"/>
      <c r="O10" s="8"/>
      <c r="P10" s="22"/>
      <c r="R10" s="21"/>
      <c r="S10" s="8"/>
      <c r="T10" s="22"/>
      <c r="V10" s="21"/>
      <c r="W10" s="8"/>
      <c r="X10" s="22"/>
      <c r="Z10" s="21"/>
      <c r="AA10" s="8"/>
      <c r="AB10" s="22"/>
    </row>
    <row r="11" spans="2:28" s="3" customFormat="1" ht="12.75" customHeight="1" x14ac:dyDescent="0.25">
      <c r="B11" s="47" t="s">
        <v>34</v>
      </c>
      <c r="C11" s="48"/>
      <c r="D11" s="49"/>
      <c r="E11" s="50"/>
      <c r="F11" s="48"/>
      <c r="G11" s="51"/>
      <c r="H11" s="52">
        <f>SUM(H12:H68)</f>
        <v>6.5000000000000002E-2</v>
      </c>
      <c r="I11" s="48"/>
      <c r="J11" s="51"/>
      <c r="K11" s="49"/>
      <c r="L11" s="52">
        <f>SUM(L12:L68)</f>
        <v>9.0000000000000011E-2</v>
      </c>
      <c r="M11" s="48"/>
      <c r="N11" s="51"/>
      <c r="O11" s="49"/>
      <c r="P11" s="52">
        <f>SUM(P12:P68)</f>
        <v>0.1164</v>
      </c>
      <c r="Q11" s="48"/>
      <c r="R11" s="51"/>
      <c r="S11" s="49"/>
      <c r="T11" s="52">
        <f>SUM(T12:T68)</f>
        <v>0.10200000000000004</v>
      </c>
      <c r="U11" s="48"/>
      <c r="V11" s="51"/>
      <c r="W11" s="49"/>
      <c r="X11" s="52">
        <f>SUM(X12:X68)</f>
        <v>0.10781666666666669</v>
      </c>
      <c r="Y11" s="48"/>
      <c r="Z11" s="51"/>
      <c r="AA11" s="49"/>
      <c r="AB11" s="52">
        <f>SUM(AB12:AB68)</f>
        <v>9.4789285714285729E-2</v>
      </c>
    </row>
    <row r="12" spans="2:28" s="3" customFormat="1" ht="12.75" customHeight="1" x14ac:dyDescent="0.25">
      <c r="D12" s="8"/>
      <c r="E12" s="17"/>
      <c r="G12" s="21"/>
      <c r="H12" s="22"/>
      <c r="J12" s="21"/>
      <c r="K12" s="8"/>
      <c r="L12" s="22"/>
      <c r="N12" s="21"/>
      <c r="O12" s="8"/>
      <c r="P12" s="22"/>
      <c r="R12" s="21"/>
      <c r="S12" s="8"/>
      <c r="T12" s="22"/>
      <c r="V12" s="21"/>
      <c r="W12" s="8"/>
      <c r="X12" s="22"/>
      <c r="Z12" s="21"/>
      <c r="AA12" s="8"/>
      <c r="AB12" s="22"/>
    </row>
    <row r="13" spans="2:28" ht="12.75" customHeight="1" x14ac:dyDescent="0.25">
      <c r="B13" s="53" t="s">
        <v>1</v>
      </c>
      <c r="C13" s="2"/>
      <c r="F13" s="2"/>
      <c r="G13" s="42"/>
      <c r="H13" s="31"/>
      <c r="I13" s="2"/>
      <c r="J13" s="29"/>
      <c r="K13" s="30"/>
      <c r="L13" s="31"/>
      <c r="M13" s="2"/>
      <c r="N13" s="29"/>
      <c r="O13" s="30"/>
      <c r="P13" s="31"/>
      <c r="Q13" s="2"/>
      <c r="R13" s="29"/>
      <c r="S13" s="30"/>
      <c r="T13" s="31"/>
      <c r="U13" s="2"/>
      <c r="V13" s="29"/>
      <c r="W13" s="30"/>
      <c r="X13" s="31"/>
      <c r="Y13" s="2"/>
      <c r="Z13" s="29"/>
      <c r="AA13" s="30"/>
      <c r="AB13" s="31"/>
    </row>
    <row r="14" spans="2:28" ht="12.75" customHeight="1" x14ac:dyDescent="0.25">
      <c r="B14" s="55" t="s">
        <v>0</v>
      </c>
      <c r="D14" s="4">
        <v>120000</v>
      </c>
      <c r="E14" s="15">
        <v>1</v>
      </c>
      <c r="G14" s="43">
        <f>H14*H$6</f>
        <v>400</v>
      </c>
      <c r="H14" s="44">
        <v>0.04</v>
      </c>
      <c r="J14" s="29"/>
      <c r="K14" s="32">
        <f>J14/L$6+G14</f>
        <v>400</v>
      </c>
      <c r="L14" s="33">
        <f>K14/K$6</f>
        <v>0.04</v>
      </c>
      <c r="N14" s="38">
        <f>$D14*$E14*0.5</f>
        <v>60000</v>
      </c>
      <c r="O14" s="32">
        <f>N14/P$6+K14</f>
        <v>520</v>
      </c>
      <c r="P14" s="33">
        <f t="shared" ref="P14:P15" si="0">O14/O$6</f>
        <v>5.1999999999999998E-2</v>
      </c>
      <c r="R14" s="29"/>
      <c r="S14" s="32">
        <f>R14/T$6+O14</f>
        <v>520</v>
      </c>
      <c r="T14" s="33">
        <f>S14/S$6</f>
        <v>4.3333333333333335E-2</v>
      </c>
      <c r="V14" s="38">
        <f>$D14*$E14*0.5</f>
        <v>60000</v>
      </c>
      <c r="W14" s="32">
        <f>V14/X$6+S14</f>
        <v>544</v>
      </c>
      <c r="X14" s="33">
        <f t="shared" ref="X14:X15" si="1">W14/W$6</f>
        <v>4.5333333333333337E-2</v>
      </c>
      <c r="Z14" s="29"/>
      <c r="AA14" s="32">
        <f>Z14/AB$6+W14</f>
        <v>544</v>
      </c>
      <c r="AB14" s="33">
        <f>AA14/AA$6</f>
        <v>3.8857142857142854E-2</v>
      </c>
    </row>
    <row r="15" spans="2:28" ht="12.75" customHeight="1" x14ac:dyDescent="0.25">
      <c r="B15" s="55" t="s">
        <v>17</v>
      </c>
      <c r="D15" s="4">
        <v>80000</v>
      </c>
      <c r="E15" s="15">
        <v>0.8</v>
      </c>
      <c r="G15" s="43">
        <f>H15*H$6</f>
        <v>250</v>
      </c>
      <c r="H15" s="44">
        <v>2.5000000000000001E-2</v>
      </c>
      <c r="J15" s="29"/>
      <c r="K15" s="32">
        <f>J15/L$6+G15</f>
        <v>250</v>
      </c>
      <c r="L15" s="33">
        <f>K15/K$6</f>
        <v>2.5000000000000001E-2</v>
      </c>
      <c r="N15" s="38">
        <f>$D15*$E15*0.5</f>
        <v>32000</v>
      </c>
      <c r="O15" s="32">
        <f>N15/P$6+K15</f>
        <v>314</v>
      </c>
      <c r="P15" s="33">
        <f t="shared" si="0"/>
        <v>3.1399999999999997E-2</v>
      </c>
      <c r="R15" s="29"/>
      <c r="S15" s="32">
        <f>R15/T$6+O15</f>
        <v>314</v>
      </c>
      <c r="T15" s="33">
        <f>S15/S$6</f>
        <v>2.6166666666666668E-2</v>
      </c>
      <c r="V15" s="38">
        <f>$D15*$E15*0.5</f>
        <v>32000</v>
      </c>
      <c r="W15" s="32">
        <f>V15/X$6+S15</f>
        <v>326.8</v>
      </c>
      <c r="X15" s="33">
        <f t="shared" si="1"/>
        <v>2.7233333333333335E-2</v>
      </c>
      <c r="Z15" s="29"/>
      <c r="AA15" s="32">
        <f>Z15/AB$6+W15</f>
        <v>326.8</v>
      </c>
      <c r="AB15" s="33">
        <f>AA15/AA$6</f>
        <v>2.3342857142857144E-2</v>
      </c>
    </row>
    <row r="16" spans="2:28" ht="12.75" hidden="1" customHeight="1" outlineLevel="1" x14ac:dyDescent="0.25">
      <c r="B16" s="55" t="s">
        <v>31</v>
      </c>
      <c r="D16" s="4">
        <v>0</v>
      </c>
      <c r="E16" s="15">
        <v>0</v>
      </c>
      <c r="G16" s="43">
        <f t="shared" ref="G16:G19" si="2">H16*H$6</f>
        <v>0</v>
      </c>
      <c r="H16" s="44">
        <v>0</v>
      </c>
      <c r="J16" s="29"/>
      <c r="K16" s="32">
        <f t="shared" ref="K16:K19" si="3">J16/L$6+G16</f>
        <v>0</v>
      </c>
      <c r="L16" s="33">
        <f t="shared" ref="L16:L19" si="4">K16/K$6</f>
        <v>0</v>
      </c>
      <c r="N16" s="38">
        <f t="shared" ref="N16:N19" si="5">$D16*$E16*0.5</f>
        <v>0</v>
      </c>
      <c r="O16" s="32">
        <f t="shared" ref="O16:O19" si="6">N16/P$6+K16</f>
        <v>0</v>
      </c>
      <c r="P16" s="33">
        <f t="shared" ref="P16:P19" si="7">O16/O$6</f>
        <v>0</v>
      </c>
      <c r="R16" s="29"/>
      <c r="S16" s="32">
        <f t="shared" ref="S16:S19" si="8">R16/T$6+O16</f>
        <v>0</v>
      </c>
      <c r="T16" s="33">
        <f t="shared" ref="T16:T19" si="9">S16/S$6</f>
        <v>0</v>
      </c>
      <c r="V16" s="38">
        <f t="shared" ref="V16:V19" si="10">$D16*$E16*0.5</f>
        <v>0</v>
      </c>
      <c r="W16" s="32">
        <f t="shared" ref="W16:W19" si="11">V16/X$6+S16</f>
        <v>0</v>
      </c>
      <c r="X16" s="33">
        <f t="shared" ref="X16:X19" si="12">W16/W$6</f>
        <v>0</v>
      </c>
      <c r="Z16" s="29"/>
      <c r="AA16" s="32">
        <f t="shared" ref="AA16:AA19" si="13">Z16/AB$6+W16</f>
        <v>0</v>
      </c>
      <c r="AB16" s="33">
        <f t="shared" ref="AB16:AB19" si="14">AA16/AA$6</f>
        <v>0</v>
      </c>
    </row>
    <row r="17" spans="2:28" ht="12.75" hidden="1" customHeight="1" outlineLevel="1" x14ac:dyDescent="0.25">
      <c r="B17" s="55" t="s">
        <v>31</v>
      </c>
      <c r="D17" s="4">
        <v>0</v>
      </c>
      <c r="E17" s="15">
        <v>0</v>
      </c>
      <c r="G17" s="43">
        <f t="shared" si="2"/>
        <v>0</v>
      </c>
      <c r="H17" s="44">
        <v>0</v>
      </c>
      <c r="J17" s="29"/>
      <c r="K17" s="32">
        <f t="shared" si="3"/>
        <v>0</v>
      </c>
      <c r="L17" s="33">
        <f t="shared" si="4"/>
        <v>0</v>
      </c>
      <c r="N17" s="38">
        <f t="shared" si="5"/>
        <v>0</v>
      </c>
      <c r="O17" s="32">
        <f t="shared" si="6"/>
        <v>0</v>
      </c>
      <c r="P17" s="33">
        <f t="shared" si="7"/>
        <v>0</v>
      </c>
      <c r="R17" s="29"/>
      <c r="S17" s="32">
        <f t="shared" si="8"/>
        <v>0</v>
      </c>
      <c r="T17" s="33">
        <f t="shared" si="9"/>
        <v>0</v>
      </c>
      <c r="V17" s="38">
        <f t="shared" si="10"/>
        <v>0</v>
      </c>
      <c r="W17" s="32">
        <f t="shared" si="11"/>
        <v>0</v>
      </c>
      <c r="X17" s="33">
        <f t="shared" si="12"/>
        <v>0</v>
      </c>
      <c r="Z17" s="29"/>
      <c r="AA17" s="32">
        <f t="shared" si="13"/>
        <v>0</v>
      </c>
      <c r="AB17" s="33">
        <f t="shared" si="14"/>
        <v>0</v>
      </c>
    </row>
    <row r="18" spans="2:28" ht="12.75" hidden="1" customHeight="1" outlineLevel="1" x14ac:dyDescent="0.25">
      <c r="B18" s="55" t="s">
        <v>31</v>
      </c>
      <c r="D18" s="4">
        <v>0</v>
      </c>
      <c r="E18" s="15">
        <v>0</v>
      </c>
      <c r="G18" s="43">
        <f t="shared" si="2"/>
        <v>0</v>
      </c>
      <c r="H18" s="44">
        <v>0</v>
      </c>
      <c r="J18" s="29"/>
      <c r="K18" s="32">
        <f t="shared" si="3"/>
        <v>0</v>
      </c>
      <c r="L18" s="33">
        <f t="shared" si="4"/>
        <v>0</v>
      </c>
      <c r="N18" s="38">
        <f t="shared" si="5"/>
        <v>0</v>
      </c>
      <c r="O18" s="32">
        <f t="shared" si="6"/>
        <v>0</v>
      </c>
      <c r="P18" s="33">
        <f t="shared" si="7"/>
        <v>0</v>
      </c>
      <c r="R18" s="29"/>
      <c r="S18" s="32">
        <f t="shared" si="8"/>
        <v>0</v>
      </c>
      <c r="T18" s="33">
        <f t="shared" si="9"/>
        <v>0</v>
      </c>
      <c r="V18" s="38">
        <f t="shared" si="10"/>
        <v>0</v>
      </c>
      <c r="W18" s="32">
        <f t="shared" si="11"/>
        <v>0</v>
      </c>
      <c r="X18" s="33">
        <f t="shared" si="12"/>
        <v>0</v>
      </c>
      <c r="Z18" s="29"/>
      <c r="AA18" s="32">
        <f t="shared" si="13"/>
        <v>0</v>
      </c>
      <c r="AB18" s="33">
        <f t="shared" si="14"/>
        <v>0</v>
      </c>
    </row>
    <row r="19" spans="2:28" ht="12.75" hidden="1" customHeight="1" outlineLevel="1" x14ac:dyDescent="0.25">
      <c r="B19" s="55" t="s">
        <v>31</v>
      </c>
      <c r="D19" s="4">
        <v>0</v>
      </c>
      <c r="E19" s="15">
        <v>0</v>
      </c>
      <c r="G19" s="43">
        <f t="shared" si="2"/>
        <v>0</v>
      </c>
      <c r="H19" s="44">
        <v>0</v>
      </c>
      <c r="J19" s="29"/>
      <c r="K19" s="32">
        <f t="shared" si="3"/>
        <v>0</v>
      </c>
      <c r="L19" s="33">
        <f t="shared" si="4"/>
        <v>0</v>
      </c>
      <c r="N19" s="38">
        <f t="shared" si="5"/>
        <v>0</v>
      </c>
      <c r="O19" s="32">
        <f t="shared" si="6"/>
        <v>0</v>
      </c>
      <c r="P19" s="33">
        <f t="shared" si="7"/>
        <v>0</v>
      </c>
      <c r="R19" s="29"/>
      <c r="S19" s="32">
        <f t="shared" si="8"/>
        <v>0</v>
      </c>
      <c r="T19" s="33">
        <f t="shared" si="9"/>
        <v>0</v>
      </c>
      <c r="V19" s="38">
        <f t="shared" si="10"/>
        <v>0</v>
      </c>
      <c r="W19" s="32">
        <f t="shared" si="11"/>
        <v>0</v>
      </c>
      <c r="X19" s="33">
        <f t="shared" si="12"/>
        <v>0</v>
      </c>
      <c r="Z19" s="29"/>
      <c r="AA19" s="32">
        <f t="shared" si="13"/>
        <v>0</v>
      </c>
      <c r="AB19" s="33">
        <f t="shared" si="14"/>
        <v>0</v>
      </c>
    </row>
    <row r="20" spans="2:28" ht="12.75" customHeight="1" collapsed="1" x14ac:dyDescent="0.25">
      <c r="G20" s="45"/>
      <c r="H20" s="40"/>
      <c r="J20" s="29"/>
      <c r="K20" s="30"/>
      <c r="L20" s="33"/>
      <c r="N20" s="29"/>
      <c r="O20" s="30"/>
      <c r="P20" s="33"/>
      <c r="R20" s="29"/>
      <c r="S20" s="30"/>
      <c r="T20" s="33"/>
      <c r="V20" s="29"/>
      <c r="W20" s="30"/>
      <c r="X20" s="33"/>
      <c r="Z20" s="29"/>
      <c r="AA20" s="30"/>
      <c r="AB20" s="33"/>
    </row>
    <row r="21" spans="2:28" ht="12.75" customHeight="1" x14ac:dyDescent="0.25">
      <c r="B21" s="53" t="s">
        <v>24</v>
      </c>
      <c r="C21" s="2"/>
      <c r="F21" s="2"/>
      <c r="G21" s="5"/>
      <c r="H21" s="16"/>
      <c r="I21" s="2"/>
      <c r="J21" s="29"/>
      <c r="K21" s="30"/>
      <c r="L21" s="33"/>
      <c r="M21" s="2"/>
      <c r="N21" s="29"/>
      <c r="O21" s="30"/>
      <c r="P21" s="33"/>
      <c r="Q21" s="2"/>
      <c r="R21" s="29"/>
      <c r="S21" s="30"/>
      <c r="T21" s="33"/>
      <c r="U21" s="2"/>
      <c r="V21" s="29"/>
      <c r="W21" s="30"/>
      <c r="X21" s="33"/>
      <c r="Y21" s="2"/>
      <c r="Z21" s="29"/>
      <c r="AA21" s="30"/>
      <c r="AB21" s="33"/>
    </row>
    <row r="22" spans="2:28" ht="12.75" customHeight="1" x14ac:dyDescent="0.25">
      <c r="B22" s="55" t="s">
        <v>6</v>
      </c>
      <c r="D22" s="4">
        <v>80000</v>
      </c>
      <c r="E22" s="15">
        <v>0.5</v>
      </c>
      <c r="G22" s="5"/>
      <c r="H22" s="16"/>
      <c r="J22" s="34">
        <f>$D22*$E22</f>
        <v>40000</v>
      </c>
      <c r="K22" s="32">
        <f t="shared" ref="K22" si="15">J22/L$6+G22</f>
        <v>133.33333333333334</v>
      </c>
      <c r="L22" s="33">
        <f>K22/K$6</f>
        <v>1.3333333333333334E-2</v>
      </c>
      <c r="N22" s="39"/>
      <c r="O22" s="32">
        <f t="shared" ref="O22" si="16">N22/P$6+K22</f>
        <v>133.33333333333334</v>
      </c>
      <c r="P22" s="33">
        <f>O22/O$6</f>
        <v>1.3333333333333334E-2</v>
      </c>
      <c r="R22" s="38">
        <f>$D22*$E22*0.5</f>
        <v>20000</v>
      </c>
      <c r="S22" s="32">
        <f>R22/T$6+O22</f>
        <v>149.33333333333334</v>
      </c>
      <c r="T22" s="33">
        <f t="shared" ref="T22:T23" si="17">S22/S$6</f>
        <v>1.2444444444444445E-2</v>
      </c>
      <c r="V22" s="29"/>
      <c r="W22" s="32">
        <f>V22/X$6+S22</f>
        <v>149.33333333333334</v>
      </c>
      <c r="X22" s="33">
        <f>W22/W$6</f>
        <v>1.2444444444444445E-2</v>
      </c>
      <c r="Z22" s="38">
        <f>$D22*$E22*0.5</f>
        <v>20000</v>
      </c>
      <c r="AA22" s="32">
        <f>Z22/AB$6+W22</f>
        <v>154.93333333333334</v>
      </c>
      <c r="AB22" s="33">
        <f t="shared" ref="AB22:AB23" si="18">AA22/AA$6</f>
        <v>1.1066666666666667E-2</v>
      </c>
    </row>
    <row r="23" spans="2:28" ht="12.75" customHeight="1" x14ac:dyDescent="0.25">
      <c r="B23" s="55" t="s">
        <v>18</v>
      </c>
      <c r="D23" s="4">
        <v>70000</v>
      </c>
      <c r="E23" s="15">
        <v>0.5</v>
      </c>
      <c r="G23" s="5"/>
      <c r="H23" s="16"/>
      <c r="J23" s="34">
        <f>$D23*$E23</f>
        <v>35000</v>
      </c>
      <c r="K23" s="32">
        <f>J23/L$6+G23</f>
        <v>116.66666666666667</v>
      </c>
      <c r="L23" s="33">
        <f>K23/K$6</f>
        <v>1.1666666666666667E-2</v>
      </c>
      <c r="N23" s="39"/>
      <c r="O23" s="32">
        <f>N23/P$6+K23</f>
        <v>116.66666666666667</v>
      </c>
      <c r="P23" s="33">
        <f>O23/O$6</f>
        <v>1.1666666666666667E-2</v>
      </c>
      <c r="R23" s="38">
        <f>$D23*$E23*0.5</f>
        <v>17500</v>
      </c>
      <c r="S23" s="32">
        <f>R23/T$6+O23</f>
        <v>130.66666666666669</v>
      </c>
      <c r="T23" s="33">
        <f t="shared" si="17"/>
        <v>1.0888888888888891E-2</v>
      </c>
      <c r="V23" s="29"/>
      <c r="W23" s="32">
        <f>V23/X$6+S23</f>
        <v>130.66666666666669</v>
      </c>
      <c r="X23" s="33">
        <f>W23/W$6</f>
        <v>1.0888888888888891E-2</v>
      </c>
      <c r="Z23" s="38">
        <f>$D23*$E23*0.5</f>
        <v>17500</v>
      </c>
      <c r="AA23" s="32">
        <f>Z23/AB$6+W23</f>
        <v>135.56666666666669</v>
      </c>
      <c r="AB23" s="33">
        <f t="shared" si="18"/>
        <v>9.6833333333333355E-3</v>
      </c>
    </row>
    <row r="24" spans="2:28" ht="12.75" hidden="1" customHeight="1" outlineLevel="1" x14ac:dyDescent="0.25">
      <c r="B24" s="55" t="s">
        <v>31</v>
      </c>
      <c r="D24" s="4">
        <v>0</v>
      </c>
      <c r="E24" s="15">
        <v>0</v>
      </c>
      <c r="G24" s="5"/>
      <c r="H24" s="16"/>
      <c r="J24" s="34">
        <f t="shared" ref="J24:J27" si="19">$D24*$E24</f>
        <v>0</v>
      </c>
      <c r="K24" s="32">
        <f t="shared" ref="K24:K27" si="20">J24/L$6+G24</f>
        <v>0</v>
      </c>
      <c r="L24" s="33">
        <f t="shared" ref="L24:L27" si="21">K24/K$6</f>
        <v>0</v>
      </c>
      <c r="N24" s="39"/>
      <c r="O24" s="32">
        <f t="shared" ref="O24:O27" si="22">N24/P$6+K24</f>
        <v>0</v>
      </c>
      <c r="P24" s="33">
        <f t="shared" ref="P24:P27" si="23">O24/O$6</f>
        <v>0</v>
      </c>
      <c r="R24" s="38">
        <f t="shared" ref="R24:R27" si="24">$D24*$E24*0.5</f>
        <v>0</v>
      </c>
      <c r="S24" s="32">
        <f t="shared" ref="S24:S27" si="25">R24/T$6+O24</f>
        <v>0</v>
      </c>
      <c r="T24" s="33">
        <f t="shared" ref="T24:T27" si="26">S24/S$6</f>
        <v>0</v>
      </c>
      <c r="V24" s="29"/>
      <c r="W24" s="32">
        <f t="shared" ref="W24:W27" si="27">V24/X$6+S24</f>
        <v>0</v>
      </c>
      <c r="X24" s="33">
        <f t="shared" ref="X24:X27" si="28">W24/W$6</f>
        <v>0</v>
      </c>
      <c r="Z24" s="38">
        <f t="shared" ref="Z24:Z27" si="29">$D24*$E24*0.5</f>
        <v>0</v>
      </c>
      <c r="AA24" s="32">
        <f t="shared" ref="AA24:AA27" si="30">Z24/AB$6+W24</f>
        <v>0</v>
      </c>
      <c r="AB24" s="33">
        <f t="shared" ref="AB24:AB27" si="31">AA24/AA$6</f>
        <v>0</v>
      </c>
    </row>
    <row r="25" spans="2:28" ht="12.75" hidden="1" customHeight="1" outlineLevel="1" x14ac:dyDescent="0.25">
      <c r="B25" s="55" t="s">
        <v>31</v>
      </c>
      <c r="D25" s="4">
        <v>0</v>
      </c>
      <c r="E25" s="15">
        <v>0</v>
      </c>
      <c r="G25" s="5"/>
      <c r="H25" s="16"/>
      <c r="J25" s="34">
        <f t="shared" si="19"/>
        <v>0</v>
      </c>
      <c r="K25" s="32">
        <f t="shared" si="20"/>
        <v>0</v>
      </c>
      <c r="L25" s="33">
        <f t="shared" si="21"/>
        <v>0</v>
      </c>
      <c r="N25" s="39"/>
      <c r="O25" s="32">
        <f t="shared" si="22"/>
        <v>0</v>
      </c>
      <c r="P25" s="33">
        <f t="shared" si="23"/>
        <v>0</v>
      </c>
      <c r="R25" s="38">
        <f t="shared" si="24"/>
        <v>0</v>
      </c>
      <c r="S25" s="32">
        <f t="shared" si="25"/>
        <v>0</v>
      </c>
      <c r="T25" s="33">
        <f t="shared" si="26"/>
        <v>0</v>
      </c>
      <c r="V25" s="29"/>
      <c r="W25" s="32">
        <f t="shared" si="27"/>
        <v>0</v>
      </c>
      <c r="X25" s="33">
        <f t="shared" si="28"/>
        <v>0</v>
      </c>
      <c r="Z25" s="38">
        <f t="shared" si="29"/>
        <v>0</v>
      </c>
      <c r="AA25" s="32">
        <f t="shared" si="30"/>
        <v>0</v>
      </c>
      <c r="AB25" s="33">
        <f t="shared" si="31"/>
        <v>0</v>
      </c>
    </row>
    <row r="26" spans="2:28" ht="12.75" hidden="1" customHeight="1" outlineLevel="1" x14ac:dyDescent="0.25">
      <c r="B26" s="55" t="s">
        <v>31</v>
      </c>
      <c r="D26" s="4">
        <v>0</v>
      </c>
      <c r="E26" s="15">
        <v>0</v>
      </c>
      <c r="G26" s="5"/>
      <c r="H26" s="16"/>
      <c r="J26" s="34">
        <f t="shared" si="19"/>
        <v>0</v>
      </c>
      <c r="K26" s="32">
        <f t="shared" si="20"/>
        <v>0</v>
      </c>
      <c r="L26" s="33">
        <f t="shared" si="21"/>
        <v>0</v>
      </c>
      <c r="N26" s="39"/>
      <c r="O26" s="32">
        <f t="shared" si="22"/>
        <v>0</v>
      </c>
      <c r="P26" s="33">
        <f t="shared" si="23"/>
        <v>0</v>
      </c>
      <c r="R26" s="38">
        <f t="shared" si="24"/>
        <v>0</v>
      </c>
      <c r="S26" s="32">
        <f t="shared" si="25"/>
        <v>0</v>
      </c>
      <c r="T26" s="33">
        <f t="shared" si="26"/>
        <v>0</v>
      </c>
      <c r="V26" s="29"/>
      <c r="W26" s="32">
        <f t="shared" si="27"/>
        <v>0</v>
      </c>
      <c r="X26" s="33">
        <f t="shared" si="28"/>
        <v>0</v>
      </c>
      <c r="Z26" s="38">
        <f t="shared" si="29"/>
        <v>0</v>
      </c>
      <c r="AA26" s="32">
        <f t="shared" si="30"/>
        <v>0</v>
      </c>
      <c r="AB26" s="33">
        <f t="shared" si="31"/>
        <v>0</v>
      </c>
    </row>
    <row r="27" spans="2:28" ht="12.75" hidden="1" customHeight="1" outlineLevel="1" x14ac:dyDescent="0.25">
      <c r="B27" s="55" t="s">
        <v>31</v>
      </c>
      <c r="D27" s="4">
        <v>0</v>
      </c>
      <c r="E27" s="15">
        <v>0</v>
      </c>
      <c r="G27" s="5"/>
      <c r="H27" s="16"/>
      <c r="J27" s="34">
        <f t="shared" si="19"/>
        <v>0</v>
      </c>
      <c r="K27" s="32">
        <f t="shared" si="20"/>
        <v>0</v>
      </c>
      <c r="L27" s="33">
        <f t="shared" si="21"/>
        <v>0</v>
      </c>
      <c r="N27" s="39"/>
      <c r="O27" s="32">
        <f t="shared" si="22"/>
        <v>0</v>
      </c>
      <c r="P27" s="33">
        <f t="shared" si="23"/>
        <v>0</v>
      </c>
      <c r="R27" s="38">
        <f t="shared" si="24"/>
        <v>0</v>
      </c>
      <c r="S27" s="32">
        <f t="shared" si="25"/>
        <v>0</v>
      </c>
      <c r="T27" s="33">
        <f t="shared" si="26"/>
        <v>0</v>
      </c>
      <c r="V27" s="29"/>
      <c r="W27" s="32">
        <f t="shared" si="27"/>
        <v>0</v>
      </c>
      <c r="X27" s="33">
        <f t="shared" si="28"/>
        <v>0</v>
      </c>
      <c r="Z27" s="38">
        <f t="shared" si="29"/>
        <v>0</v>
      </c>
      <c r="AA27" s="32">
        <f t="shared" si="30"/>
        <v>0</v>
      </c>
      <c r="AB27" s="33">
        <f t="shared" si="31"/>
        <v>0</v>
      </c>
    </row>
    <row r="28" spans="2:28" ht="12.75" customHeight="1" collapsed="1" x14ac:dyDescent="0.25">
      <c r="G28" s="5"/>
      <c r="H28" s="16"/>
      <c r="J28" s="35"/>
      <c r="K28" s="36"/>
      <c r="L28" s="40"/>
      <c r="N28" s="29"/>
      <c r="O28" s="30"/>
      <c r="P28" s="33"/>
      <c r="R28" s="29"/>
      <c r="S28" s="30"/>
      <c r="T28" s="33"/>
      <c r="V28" s="29"/>
      <c r="W28" s="30"/>
      <c r="X28" s="33"/>
      <c r="Z28" s="29"/>
      <c r="AA28" s="30"/>
      <c r="AB28" s="33"/>
    </row>
    <row r="29" spans="2:28" ht="12.75" customHeight="1" x14ac:dyDescent="0.25">
      <c r="B29" s="53" t="s">
        <v>25</v>
      </c>
      <c r="G29" s="5"/>
      <c r="H29" s="16"/>
      <c r="L29" s="16"/>
      <c r="N29" s="29"/>
      <c r="O29" s="30"/>
      <c r="P29" s="33"/>
      <c r="R29" s="29"/>
      <c r="S29" s="30"/>
      <c r="T29" s="33"/>
      <c r="V29" s="29"/>
      <c r="W29" s="30"/>
      <c r="X29" s="33"/>
      <c r="Z29" s="29"/>
      <c r="AA29" s="30"/>
      <c r="AB29" s="33"/>
    </row>
    <row r="30" spans="2:28" ht="12.75" customHeight="1" x14ac:dyDescent="0.25">
      <c r="B30" s="55" t="s">
        <v>19</v>
      </c>
      <c r="D30" s="4">
        <v>70000</v>
      </c>
      <c r="E30" s="15">
        <v>0.3</v>
      </c>
      <c r="G30" s="5"/>
      <c r="H30" s="16"/>
      <c r="L30" s="16"/>
      <c r="N30" s="34">
        <f t="shared" ref="N30:N36" si="32">$D30*$E30</f>
        <v>21000</v>
      </c>
      <c r="O30" s="32">
        <f t="shared" ref="O30:O32" si="33">N30/P$6+K30</f>
        <v>42</v>
      </c>
      <c r="P30" s="33">
        <f t="shared" ref="P30:P32" si="34">O30/O$6</f>
        <v>4.1999999999999997E-3</v>
      </c>
      <c r="R30" s="39"/>
      <c r="S30" s="32">
        <f t="shared" ref="S30:S32" si="35">R30/T$6+O30</f>
        <v>42</v>
      </c>
      <c r="T30" s="33">
        <f t="shared" ref="T30:T32" si="36">S30/S$6</f>
        <v>3.5000000000000001E-3</v>
      </c>
      <c r="V30" s="38">
        <f>$D30*$E30*0.5</f>
        <v>10500</v>
      </c>
      <c r="W30" s="32">
        <f>V30/X$6+S30</f>
        <v>46.2</v>
      </c>
      <c r="X30" s="33">
        <f t="shared" ref="X30:X32" si="37">W30/W$6</f>
        <v>3.8500000000000001E-3</v>
      </c>
      <c r="Z30" s="29"/>
      <c r="AA30" s="32">
        <f>Z30/AB$6+W30</f>
        <v>46.2</v>
      </c>
      <c r="AB30" s="33">
        <f>AA30/AA$6</f>
        <v>3.3000000000000004E-3</v>
      </c>
    </row>
    <row r="31" spans="2:28" ht="12.75" customHeight="1" x14ac:dyDescent="0.25">
      <c r="B31" s="55" t="s">
        <v>20</v>
      </c>
      <c r="D31" s="4">
        <v>40000</v>
      </c>
      <c r="E31" s="15">
        <v>0.1</v>
      </c>
      <c r="G31" s="5"/>
      <c r="H31" s="16"/>
      <c r="L31" s="16"/>
      <c r="N31" s="34">
        <f t="shared" si="32"/>
        <v>4000</v>
      </c>
      <c r="O31" s="32">
        <f t="shared" si="33"/>
        <v>8</v>
      </c>
      <c r="P31" s="33">
        <f t="shared" si="34"/>
        <v>8.0000000000000004E-4</v>
      </c>
      <c r="R31" s="39"/>
      <c r="S31" s="32">
        <f t="shared" si="35"/>
        <v>8</v>
      </c>
      <c r="T31" s="33">
        <f t="shared" si="36"/>
        <v>6.6666666666666664E-4</v>
      </c>
      <c r="V31" s="38">
        <f>$D31*$E31*0.5</f>
        <v>2000</v>
      </c>
      <c r="W31" s="32">
        <f>V31/X$6+S31</f>
        <v>8.8000000000000007</v>
      </c>
      <c r="X31" s="33">
        <f t="shared" si="37"/>
        <v>7.3333333333333334E-4</v>
      </c>
      <c r="Z31" s="29"/>
      <c r="AA31" s="32">
        <f>Z31/AB$6+W31</f>
        <v>8.8000000000000007</v>
      </c>
      <c r="AB31" s="33">
        <f>AA31/AA$6</f>
        <v>6.2857142857142864E-4</v>
      </c>
    </row>
    <row r="32" spans="2:28" ht="12.75" customHeight="1" x14ac:dyDescent="0.25">
      <c r="B32" s="55" t="s">
        <v>2</v>
      </c>
      <c r="D32" s="4">
        <v>60000</v>
      </c>
      <c r="E32" s="15">
        <v>0.25</v>
      </c>
      <c r="G32" s="5"/>
      <c r="H32" s="16"/>
      <c r="L32" s="16"/>
      <c r="N32" s="34">
        <f t="shared" si="32"/>
        <v>15000</v>
      </c>
      <c r="O32" s="32">
        <f t="shared" si="33"/>
        <v>30</v>
      </c>
      <c r="P32" s="33">
        <f t="shared" si="34"/>
        <v>3.0000000000000001E-3</v>
      </c>
      <c r="R32" s="39"/>
      <c r="S32" s="32">
        <f t="shared" si="35"/>
        <v>30</v>
      </c>
      <c r="T32" s="33">
        <f t="shared" si="36"/>
        <v>2.5000000000000001E-3</v>
      </c>
      <c r="V32" s="38">
        <f>$D32*$E32*0.5</f>
        <v>7500</v>
      </c>
      <c r="W32" s="32">
        <f>V32/X$6+S32</f>
        <v>33</v>
      </c>
      <c r="X32" s="33">
        <f t="shared" si="37"/>
        <v>2.7499999999999998E-3</v>
      </c>
      <c r="Z32" s="29"/>
      <c r="AA32" s="32">
        <f>Z32/AB$6+W32</f>
        <v>33</v>
      </c>
      <c r="AB32" s="33">
        <f>AA32/AA$6</f>
        <v>2.3571428571428571E-3</v>
      </c>
    </row>
    <row r="33" spans="2:28" ht="12.75" hidden="1" customHeight="1" outlineLevel="1" x14ac:dyDescent="0.25">
      <c r="B33" s="55" t="s">
        <v>31</v>
      </c>
      <c r="D33" s="4">
        <v>0</v>
      </c>
      <c r="E33" s="15">
        <v>0</v>
      </c>
      <c r="G33" s="5"/>
      <c r="H33" s="16"/>
      <c r="L33" s="16"/>
      <c r="N33" s="34">
        <f t="shared" si="32"/>
        <v>0</v>
      </c>
      <c r="O33" s="32">
        <f t="shared" ref="O33:O36" si="38">N33/P$6+K33</f>
        <v>0</v>
      </c>
      <c r="P33" s="33">
        <f t="shared" ref="P33:P36" si="39">O33/O$6</f>
        <v>0</v>
      </c>
      <c r="R33" s="39"/>
      <c r="S33" s="32">
        <f t="shared" ref="S33:S36" si="40">R33/T$6+O33</f>
        <v>0</v>
      </c>
      <c r="T33" s="33">
        <f t="shared" ref="T33:T36" si="41">S33/S$6</f>
        <v>0</v>
      </c>
      <c r="V33" s="38">
        <f t="shared" ref="V33:V36" si="42">$D33*$E33*0.5</f>
        <v>0</v>
      </c>
      <c r="W33" s="32">
        <f t="shared" ref="W33:W36" si="43">V33/X$6+S33</f>
        <v>0</v>
      </c>
      <c r="X33" s="33">
        <f t="shared" ref="X33:X36" si="44">W33/W$6</f>
        <v>0</v>
      </c>
      <c r="Z33" s="29"/>
      <c r="AA33" s="32">
        <f t="shared" ref="AA33:AA36" si="45">Z33/AB$6+W33</f>
        <v>0</v>
      </c>
      <c r="AB33" s="33">
        <f t="shared" ref="AB33:AB36" si="46">AA33/AA$6</f>
        <v>0</v>
      </c>
    </row>
    <row r="34" spans="2:28" ht="12.75" hidden="1" customHeight="1" outlineLevel="1" x14ac:dyDescent="0.25">
      <c r="B34" s="55" t="s">
        <v>31</v>
      </c>
      <c r="D34" s="4">
        <v>0</v>
      </c>
      <c r="E34" s="15">
        <v>0</v>
      </c>
      <c r="G34" s="5"/>
      <c r="H34" s="16"/>
      <c r="L34" s="16"/>
      <c r="N34" s="34">
        <f t="shared" si="32"/>
        <v>0</v>
      </c>
      <c r="O34" s="32">
        <f t="shared" si="38"/>
        <v>0</v>
      </c>
      <c r="P34" s="33">
        <f t="shared" si="39"/>
        <v>0</v>
      </c>
      <c r="R34" s="39"/>
      <c r="S34" s="32">
        <f t="shared" si="40"/>
        <v>0</v>
      </c>
      <c r="T34" s="33">
        <f t="shared" si="41"/>
        <v>0</v>
      </c>
      <c r="V34" s="38">
        <f t="shared" si="42"/>
        <v>0</v>
      </c>
      <c r="W34" s="32">
        <f t="shared" si="43"/>
        <v>0</v>
      </c>
      <c r="X34" s="33">
        <f t="shared" si="44"/>
        <v>0</v>
      </c>
      <c r="Z34" s="29"/>
      <c r="AA34" s="32">
        <f t="shared" si="45"/>
        <v>0</v>
      </c>
      <c r="AB34" s="33">
        <f t="shared" si="46"/>
        <v>0</v>
      </c>
    </row>
    <row r="35" spans="2:28" ht="12.75" hidden="1" customHeight="1" outlineLevel="1" x14ac:dyDescent="0.25">
      <c r="B35" s="55" t="s">
        <v>31</v>
      </c>
      <c r="D35" s="4">
        <v>0</v>
      </c>
      <c r="E35" s="15">
        <v>0</v>
      </c>
      <c r="G35" s="5"/>
      <c r="H35" s="16"/>
      <c r="L35" s="16"/>
      <c r="N35" s="34">
        <f t="shared" si="32"/>
        <v>0</v>
      </c>
      <c r="O35" s="32">
        <f t="shared" si="38"/>
        <v>0</v>
      </c>
      <c r="P35" s="33">
        <f t="shared" si="39"/>
        <v>0</v>
      </c>
      <c r="R35" s="39"/>
      <c r="S35" s="32">
        <f t="shared" si="40"/>
        <v>0</v>
      </c>
      <c r="T35" s="33">
        <f t="shared" si="41"/>
        <v>0</v>
      </c>
      <c r="V35" s="38">
        <f t="shared" si="42"/>
        <v>0</v>
      </c>
      <c r="W35" s="32">
        <f t="shared" si="43"/>
        <v>0</v>
      </c>
      <c r="X35" s="33">
        <f t="shared" si="44"/>
        <v>0</v>
      </c>
      <c r="Z35" s="29"/>
      <c r="AA35" s="32">
        <f t="shared" si="45"/>
        <v>0</v>
      </c>
      <c r="AB35" s="33">
        <f t="shared" si="46"/>
        <v>0</v>
      </c>
    </row>
    <row r="36" spans="2:28" ht="12.75" hidden="1" customHeight="1" outlineLevel="1" x14ac:dyDescent="0.25">
      <c r="B36" s="55" t="s">
        <v>31</v>
      </c>
      <c r="D36" s="4">
        <v>0</v>
      </c>
      <c r="E36" s="15">
        <v>0</v>
      </c>
      <c r="G36" s="5"/>
      <c r="H36" s="16"/>
      <c r="L36" s="16"/>
      <c r="N36" s="34">
        <f t="shared" si="32"/>
        <v>0</v>
      </c>
      <c r="O36" s="32">
        <f t="shared" si="38"/>
        <v>0</v>
      </c>
      <c r="P36" s="33">
        <f t="shared" si="39"/>
        <v>0</v>
      </c>
      <c r="R36" s="39"/>
      <c r="S36" s="32">
        <f t="shared" si="40"/>
        <v>0</v>
      </c>
      <c r="T36" s="33">
        <f t="shared" si="41"/>
        <v>0</v>
      </c>
      <c r="V36" s="38">
        <f t="shared" si="42"/>
        <v>0</v>
      </c>
      <c r="W36" s="32">
        <f t="shared" si="43"/>
        <v>0</v>
      </c>
      <c r="X36" s="33">
        <f t="shared" si="44"/>
        <v>0</v>
      </c>
      <c r="Z36" s="29"/>
      <c r="AA36" s="32">
        <f t="shared" si="45"/>
        <v>0</v>
      </c>
      <c r="AB36" s="33">
        <f t="shared" si="46"/>
        <v>0</v>
      </c>
    </row>
    <row r="37" spans="2:28" ht="12.75" customHeight="1" collapsed="1" x14ac:dyDescent="0.25">
      <c r="G37" s="5"/>
      <c r="H37" s="16"/>
      <c r="L37" s="16"/>
      <c r="N37" s="35"/>
      <c r="O37" s="36"/>
      <c r="P37" s="40"/>
      <c r="R37" s="29"/>
      <c r="S37" s="30"/>
      <c r="T37" s="33"/>
      <c r="V37" s="29"/>
      <c r="W37" s="30"/>
      <c r="X37" s="33"/>
      <c r="Z37" s="29"/>
      <c r="AA37" s="30"/>
      <c r="AB37" s="33"/>
    </row>
    <row r="38" spans="2:28" ht="12.75" customHeight="1" x14ac:dyDescent="0.25">
      <c r="B38" s="53" t="s">
        <v>26</v>
      </c>
      <c r="G38" s="5"/>
      <c r="H38" s="16"/>
      <c r="L38" s="16"/>
      <c r="P38" s="16"/>
      <c r="R38" s="29"/>
      <c r="S38" s="30"/>
      <c r="T38" s="33"/>
      <c r="V38" s="29"/>
      <c r="W38" s="30"/>
      <c r="X38" s="33"/>
      <c r="Z38" s="29"/>
      <c r="AA38" s="30"/>
      <c r="AB38" s="33"/>
    </row>
    <row r="39" spans="2:28" ht="12.75" customHeight="1" x14ac:dyDescent="0.25">
      <c r="B39" s="55" t="s">
        <v>27</v>
      </c>
      <c r="D39" s="4">
        <v>60000</v>
      </c>
      <c r="E39" s="15">
        <v>0.3</v>
      </c>
      <c r="G39" s="5"/>
      <c r="H39" s="16"/>
      <c r="L39" s="16"/>
      <c r="P39" s="16"/>
      <c r="R39" s="34">
        <f t="shared" ref="R39:R46" si="47">$D39*$E39</f>
        <v>18000</v>
      </c>
      <c r="S39" s="32">
        <f t="shared" ref="S39:S42" si="48">R39/T$6+O39</f>
        <v>14.4</v>
      </c>
      <c r="T39" s="33">
        <f t="shared" ref="T39:T42" si="49">S39/S$6</f>
        <v>1.2000000000000001E-3</v>
      </c>
      <c r="V39" s="29"/>
      <c r="W39" s="32">
        <f>V39/X$6+S39</f>
        <v>14.4</v>
      </c>
      <c r="X39" s="33">
        <f>W39/W$6</f>
        <v>1.2000000000000001E-3</v>
      </c>
      <c r="Z39" s="38">
        <f>$D39*$E39*0.5</f>
        <v>9000</v>
      </c>
      <c r="AA39" s="32">
        <f>Z39/AB$6+W39</f>
        <v>16.920000000000002</v>
      </c>
      <c r="AB39" s="33">
        <f t="shared" ref="AB39:AB42" si="50">AA39/AA$6</f>
        <v>1.2085714285714286E-3</v>
      </c>
    </row>
    <row r="40" spans="2:28" ht="12.75" customHeight="1" x14ac:dyDescent="0.25">
      <c r="B40" s="55" t="s">
        <v>2</v>
      </c>
      <c r="D40" s="4">
        <v>50000</v>
      </c>
      <c r="E40" s="15">
        <v>0.25</v>
      </c>
      <c r="G40" s="5"/>
      <c r="H40" s="16"/>
      <c r="L40" s="16"/>
      <c r="P40" s="16"/>
      <c r="R40" s="34">
        <f t="shared" si="47"/>
        <v>12500</v>
      </c>
      <c r="S40" s="32">
        <f t="shared" si="48"/>
        <v>10</v>
      </c>
      <c r="T40" s="33">
        <f t="shared" si="49"/>
        <v>8.3333333333333339E-4</v>
      </c>
      <c r="V40" s="29"/>
      <c r="W40" s="32">
        <f>V40/X$6+S40</f>
        <v>10</v>
      </c>
      <c r="X40" s="33">
        <f>W40/W$6</f>
        <v>8.3333333333333339E-4</v>
      </c>
      <c r="Z40" s="38">
        <f>$D40*$E40*0.5</f>
        <v>6250</v>
      </c>
      <c r="AA40" s="32">
        <f>Z40/AB$6+W40</f>
        <v>11.75</v>
      </c>
      <c r="AB40" s="33">
        <f t="shared" si="50"/>
        <v>8.3928571428571429E-4</v>
      </c>
    </row>
    <row r="41" spans="2:28" ht="12.75" customHeight="1" x14ac:dyDescent="0.25">
      <c r="B41" s="55" t="s">
        <v>20</v>
      </c>
      <c r="D41" s="4">
        <v>40000</v>
      </c>
      <c r="E41" s="15">
        <v>0.1</v>
      </c>
      <c r="G41" s="5"/>
      <c r="H41" s="16"/>
      <c r="L41" s="16"/>
      <c r="P41" s="16"/>
      <c r="R41" s="34">
        <f t="shared" si="47"/>
        <v>4000</v>
      </c>
      <c r="S41" s="32">
        <f t="shared" si="48"/>
        <v>3.2</v>
      </c>
      <c r="T41" s="33">
        <f t="shared" si="49"/>
        <v>2.6666666666666668E-4</v>
      </c>
      <c r="V41" s="29"/>
      <c r="W41" s="32">
        <f>V41/X$6+S41</f>
        <v>3.2</v>
      </c>
      <c r="X41" s="33">
        <f>W41/W$6</f>
        <v>2.6666666666666668E-4</v>
      </c>
      <c r="Z41" s="38">
        <f>$D41*$E41*0.5</f>
        <v>2000</v>
      </c>
      <c r="AA41" s="32">
        <f>Z41/AB$6+W41</f>
        <v>3.7600000000000002</v>
      </c>
      <c r="AB41" s="33">
        <f t="shared" si="50"/>
        <v>2.6857142857142856E-4</v>
      </c>
    </row>
    <row r="42" spans="2:28" ht="12.75" customHeight="1" x14ac:dyDescent="0.25">
      <c r="B42" s="55" t="s">
        <v>28</v>
      </c>
      <c r="D42" s="4">
        <v>30000</v>
      </c>
      <c r="E42" s="15">
        <v>0.1</v>
      </c>
      <c r="G42" s="5"/>
      <c r="H42" s="16"/>
      <c r="L42" s="16"/>
      <c r="P42" s="16"/>
      <c r="R42" s="34">
        <f t="shared" si="47"/>
        <v>3000</v>
      </c>
      <c r="S42" s="32">
        <f t="shared" si="48"/>
        <v>2.4</v>
      </c>
      <c r="T42" s="33">
        <f t="shared" si="49"/>
        <v>1.9999999999999998E-4</v>
      </c>
      <c r="V42" s="29"/>
      <c r="W42" s="32">
        <f>V42/X$6+S42</f>
        <v>2.4</v>
      </c>
      <c r="X42" s="33">
        <f>W42/W$6</f>
        <v>1.9999999999999998E-4</v>
      </c>
      <c r="Z42" s="38">
        <f>$D42*$E42*0.5</f>
        <v>1500</v>
      </c>
      <c r="AA42" s="32">
        <f>Z42/AB$6+W42</f>
        <v>2.82</v>
      </c>
      <c r="AB42" s="33">
        <f t="shared" si="50"/>
        <v>2.0142857142857142E-4</v>
      </c>
    </row>
    <row r="43" spans="2:28" ht="12.75" hidden="1" customHeight="1" outlineLevel="1" x14ac:dyDescent="0.25">
      <c r="B43" s="55" t="s">
        <v>31</v>
      </c>
      <c r="D43" s="4">
        <v>0</v>
      </c>
      <c r="E43" s="15">
        <v>0</v>
      </c>
      <c r="G43" s="5"/>
      <c r="H43" s="16"/>
      <c r="L43" s="16"/>
      <c r="P43" s="16"/>
      <c r="R43" s="34">
        <f t="shared" si="47"/>
        <v>0</v>
      </c>
      <c r="S43" s="32">
        <f t="shared" ref="S43:S46" si="51">R43/T$6+O43</f>
        <v>0</v>
      </c>
      <c r="T43" s="33">
        <f t="shared" ref="T43:T46" si="52">S43/S$6</f>
        <v>0</v>
      </c>
      <c r="V43" s="29"/>
      <c r="W43" s="32">
        <f t="shared" ref="W43:W46" si="53">V43/X$6+S43</f>
        <v>0</v>
      </c>
      <c r="X43" s="33">
        <f t="shared" ref="X43:X46" si="54">W43/W$6</f>
        <v>0</v>
      </c>
      <c r="Z43" s="38">
        <f t="shared" ref="Z43:Z46" si="55">$D43*$E43*0.5</f>
        <v>0</v>
      </c>
      <c r="AA43" s="32">
        <f t="shared" ref="AA43:AA46" si="56">Z43/AB$6+W43</f>
        <v>0</v>
      </c>
      <c r="AB43" s="33">
        <f t="shared" ref="AB43:AB46" si="57">AA43/AA$6</f>
        <v>0</v>
      </c>
    </row>
    <row r="44" spans="2:28" ht="12.75" hidden="1" customHeight="1" outlineLevel="1" x14ac:dyDescent="0.25">
      <c r="B44" s="55" t="s">
        <v>31</v>
      </c>
      <c r="D44" s="4">
        <v>0</v>
      </c>
      <c r="E44" s="15">
        <v>0</v>
      </c>
      <c r="G44" s="5"/>
      <c r="H44" s="16"/>
      <c r="L44" s="16"/>
      <c r="P44" s="16"/>
      <c r="R44" s="34">
        <f t="shared" si="47"/>
        <v>0</v>
      </c>
      <c r="S44" s="32">
        <f t="shared" si="51"/>
        <v>0</v>
      </c>
      <c r="T44" s="33">
        <f t="shared" si="52"/>
        <v>0</v>
      </c>
      <c r="V44" s="29"/>
      <c r="W44" s="32">
        <f t="shared" si="53"/>
        <v>0</v>
      </c>
      <c r="X44" s="33">
        <f t="shared" si="54"/>
        <v>0</v>
      </c>
      <c r="Z44" s="38">
        <f t="shared" si="55"/>
        <v>0</v>
      </c>
      <c r="AA44" s="32">
        <f t="shared" si="56"/>
        <v>0</v>
      </c>
      <c r="AB44" s="33">
        <f t="shared" si="57"/>
        <v>0</v>
      </c>
    </row>
    <row r="45" spans="2:28" ht="12.75" hidden="1" customHeight="1" outlineLevel="1" x14ac:dyDescent="0.25">
      <c r="B45" s="55" t="s">
        <v>31</v>
      </c>
      <c r="D45" s="4">
        <v>0</v>
      </c>
      <c r="E45" s="15">
        <v>0</v>
      </c>
      <c r="G45" s="5"/>
      <c r="H45" s="16"/>
      <c r="L45" s="16"/>
      <c r="P45" s="16"/>
      <c r="R45" s="34">
        <f t="shared" si="47"/>
        <v>0</v>
      </c>
      <c r="S45" s="32">
        <f t="shared" si="51"/>
        <v>0</v>
      </c>
      <c r="T45" s="33">
        <f t="shared" si="52"/>
        <v>0</v>
      </c>
      <c r="V45" s="29"/>
      <c r="W45" s="32">
        <f t="shared" si="53"/>
        <v>0</v>
      </c>
      <c r="X45" s="33">
        <f t="shared" si="54"/>
        <v>0</v>
      </c>
      <c r="Z45" s="38">
        <f t="shared" si="55"/>
        <v>0</v>
      </c>
      <c r="AA45" s="32">
        <f t="shared" si="56"/>
        <v>0</v>
      </c>
      <c r="AB45" s="33">
        <f t="shared" si="57"/>
        <v>0</v>
      </c>
    </row>
    <row r="46" spans="2:28" ht="12.75" hidden="1" customHeight="1" outlineLevel="1" x14ac:dyDescent="0.25">
      <c r="B46" s="55" t="s">
        <v>31</v>
      </c>
      <c r="D46" s="4">
        <v>0</v>
      </c>
      <c r="E46" s="15">
        <v>0</v>
      </c>
      <c r="G46" s="5"/>
      <c r="H46" s="16"/>
      <c r="L46" s="16"/>
      <c r="P46" s="16"/>
      <c r="R46" s="34">
        <f t="shared" si="47"/>
        <v>0</v>
      </c>
      <c r="S46" s="32">
        <f t="shared" si="51"/>
        <v>0</v>
      </c>
      <c r="T46" s="33">
        <f t="shared" si="52"/>
        <v>0</v>
      </c>
      <c r="V46" s="29"/>
      <c r="W46" s="32">
        <f t="shared" si="53"/>
        <v>0</v>
      </c>
      <c r="X46" s="33">
        <f t="shared" si="54"/>
        <v>0</v>
      </c>
      <c r="Z46" s="38">
        <f t="shared" si="55"/>
        <v>0</v>
      </c>
      <c r="AA46" s="32">
        <f t="shared" si="56"/>
        <v>0</v>
      </c>
      <c r="AB46" s="33">
        <f t="shared" si="57"/>
        <v>0</v>
      </c>
    </row>
    <row r="47" spans="2:28" ht="12.75" customHeight="1" collapsed="1" x14ac:dyDescent="0.25">
      <c r="G47" s="5"/>
      <c r="H47" s="5"/>
      <c r="L47" s="5"/>
      <c r="P47" s="16"/>
      <c r="R47" s="35"/>
      <c r="S47" s="36"/>
      <c r="T47" s="40"/>
      <c r="V47" s="29"/>
      <c r="W47" s="30"/>
      <c r="X47" s="33"/>
      <c r="Z47" s="29"/>
      <c r="AA47" s="30"/>
      <c r="AB47" s="33"/>
    </row>
    <row r="48" spans="2:28" ht="12.75" customHeight="1" x14ac:dyDescent="0.25">
      <c r="B48" s="53" t="s">
        <v>30</v>
      </c>
      <c r="G48" s="5"/>
      <c r="H48" s="5"/>
      <c r="L48" s="5"/>
      <c r="P48" s="5"/>
      <c r="T48" s="16"/>
      <c r="V48" s="29"/>
      <c r="W48" s="30"/>
      <c r="X48" s="33"/>
      <c r="Z48" s="29"/>
      <c r="AA48" s="30"/>
      <c r="AB48" s="33"/>
    </row>
    <row r="49" spans="2:28" ht="12.75" customHeight="1" x14ac:dyDescent="0.35">
      <c r="B49" s="55" t="s">
        <v>31</v>
      </c>
      <c r="D49" s="4">
        <v>50000</v>
      </c>
      <c r="E49" s="15">
        <v>0.25</v>
      </c>
      <c r="G49" s="5"/>
      <c r="H49" s="5"/>
      <c r="L49" s="5"/>
      <c r="P49" s="5"/>
      <c r="T49" s="16"/>
      <c r="V49" s="34">
        <f t="shared" ref="V49:V53" si="58">$D49*$E49</f>
        <v>12500</v>
      </c>
      <c r="W49" s="32">
        <f t="shared" ref="W49:W50" si="59">V49/X$6+S49</f>
        <v>5</v>
      </c>
      <c r="X49" s="33">
        <f t="shared" ref="X49:X53" si="60">W49/W$6</f>
        <v>4.1666666666666669E-4</v>
      </c>
      <c r="Z49" s="29"/>
      <c r="AA49" s="32">
        <f>Z49/AB$6+W49</f>
        <v>5</v>
      </c>
      <c r="AB49" s="33">
        <f>AA49/AA$6</f>
        <v>3.5714285714285714E-4</v>
      </c>
    </row>
    <row r="50" spans="2:28" ht="12.75" customHeight="1" x14ac:dyDescent="0.35">
      <c r="B50" s="55" t="s">
        <v>31</v>
      </c>
      <c r="D50" s="4">
        <v>50000</v>
      </c>
      <c r="E50" s="15">
        <v>0.25</v>
      </c>
      <c r="G50" s="5"/>
      <c r="H50" s="5"/>
      <c r="L50" s="5"/>
      <c r="P50" s="5"/>
      <c r="T50" s="5"/>
      <c r="V50" s="34">
        <f t="shared" si="58"/>
        <v>12500</v>
      </c>
      <c r="W50" s="32">
        <f t="shared" si="59"/>
        <v>5</v>
      </c>
      <c r="X50" s="33">
        <f t="shared" si="60"/>
        <v>4.1666666666666669E-4</v>
      </c>
      <c r="Z50" s="29"/>
      <c r="AA50" s="32">
        <f>Z50/AB$6+W50</f>
        <v>5</v>
      </c>
      <c r="AB50" s="33">
        <f>AA50/AA$6</f>
        <v>3.5714285714285714E-4</v>
      </c>
    </row>
    <row r="51" spans="2:28" ht="12.75" customHeight="1" x14ac:dyDescent="0.35">
      <c r="B51" s="55" t="s">
        <v>31</v>
      </c>
      <c r="D51" s="4">
        <v>50000</v>
      </c>
      <c r="E51" s="15">
        <v>0.25</v>
      </c>
      <c r="G51" s="5"/>
      <c r="H51" s="5"/>
      <c r="L51" s="5"/>
      <c r="P51" s="5"/>
      <c r="T51" s="5"/>
      <c r="V51" s="34">
        <f t="shared" si="58"/>
        <v>12500</v>
      </c>
      <c r="W51" s="32">
        <f t="shared" ref="W51:W53" si="61">V51/X$6+S51</f>
        <v>5</v>
      </c>
      <c r="X51" s="33">
        <f t="shared" si="60"/>
        <v>4.1666666666666669E-4</v>
      </c>
      <c r="Z51" s="29"/>
      <c r="AA51" s="32">
        <f>Z51/AB$6+W51</f>
        <v>5</v>
      </c>
      <c r="AB51" s="33">
        <f>AA51/AA$6</f>
        <v>3.5714285714285714E-4</v>
      </c>
    </row>
    <row r="52" spans="2:28" ht="12.75" customHeight="1" x14ac:dyDescent="0.35">
      <c r="B52" s="55" t="s">
        <v>31</v>
      </c>
      <c r="D52" s="4">
        <v>50000</v>
      </c>
      <c r="E52" s="15">
        <v>0.25</v>
      </c>
      <c r="G52" s="5"/>
      <c r="H52" s="5"/>
      <c r="L52" s="5"/>
      <c r="P52" s="5"/>
      <c r="T52" s="5"/>
      <c r="V52" s="34">
        <f t="shared" si="58"/>
        <v>12500</v>
      </c>
      <c r="W52" s="32">
        <f t="shared" si="61"/>
        <v>5</v>
      </c>
      <c r="X52" s="33">
        <f t="shared" si="60"/>
        <v>4.1666666666666669E-4</v>
      </c>
      <c r="Z52" s="29"/>
      <c r="AA52" s="32">
        <f>Z52/AB$6+W52</f>
        <v>5</v>
      </c>
      <c r="AB52" s="33">
        <f>AA52/AA$6</f>
        <v>3.5714285714285714E-4</v>
      </c>
    </row>
    <row r="53" spans="2:28" ht="12.75" customHeight="1" x14ac:dyDescent="0.35">
      <c r="B53" s="55" t="s">
        <v>31</v>
      </c>
      <c r="D53" s="4">
        <v>50000</v>
      </c>
      <c r="E53" s="15">
        <v>0.25</v>
      </c>
      <c r="G53" s="5"/>
      <c r="H53" s="5"/>
      <c r="L53" s="5"/>
      <c r="P53" s="5"/>
      <c r="T53" s="5"/>
      <c r="V53" s="34">
        <f t="shared" si="58"/>
        <v>12500</v>
      </c>
      <c r="W53" s="32">
        <f t="shared" si="61"/>
        <v>5</v>
      </c>
      <c r="X53" s="33">
        <f t="shared" si="60"/>
        <v>4.1666666666666669E-4</v>
      </c>
      <c r="Z53" s="29"/>
      <c r="AA53" s="32">
        <f>Z53/AB$6+W53</f>
        <v>5</v>
      </c>
      <c r="AB53" s="33">
        <f>AA53/AA$6</f>
        <v>3.5714285714285714E-4</v>
      </c>
    </row>
    <row r="54" spans="2:28" ht="12.75" customHeight="1" x14ac:dyDescent="0.35">
      <c r="G54" s="5"/>
      <c r="H54" s="5"/>
      <c r="L54" s="5"/>
      <c r="P54" s="5"/>
      <c r="T54" s="5"/>
      <c r="V54" s="35"/>
      <c r="W54" s="36"/>
      <c r="X54" s="46"/>
      <c r="Z54" s="29"/>
      <c r="AA54" s="30"/>
      <c r="AB54" s="31"/>
    </row>
    <row r="55" spans="2:28" ht="12.75" customHeight="1" x14ac:dyDescent="0.35">
      <c r="B55" s="53" t="s">
        <v>33</v>
      </c>
      <c r="G55" s="5"/>
      <c r="H55" s="5"/>
      <c r="L55" s="5"/>
      <c r="P55" s="5"/>
      <c r="T55" s="5"/>
      <c r="X55" s="5"/>
      <c r="Z55" s="29"/>
      <c r="AA55" s="30"/>
      <c r="AB55" s="31"/>
    </row>
    <row r="56" spans="2:28" ht="12.75" customHeight="1" x14ac:dyDescent="0.35">
      <c r="B56" s="55" t="s">
        <v>31</v>
      </c>
      <c r="D56" s="4">
        <v>50000</v>
      </c>
      <c r="E56" s="15">
        <v>0.25</v>
      </c>
      <c r="G56" s="5"/>
      <c r="H56" s="5"/>
      <c r="L56" s="5"/>
      <c r="P56" s="5"/>
      <c r="T56" s="5"/>
      <c r="X56" s="5"/>
      <c r="Z56" s="34">
        <f t="shared" ref="Z56:Z60" si="62">$D56*$E56</f>
        <v>12500</v>
      </c>
      <c r="AA56" s="32">
        <f t="shared" ref="AA56:AA60" si="63">Z56/AB$6+W56</f>
        <v>3.5</v>
      </c>
      <c r="AB56" s="33">
        <f t="shared" ref="AB56:AB60" si="64">AA56/AA$6</f>
        <v>2.5000000000000001E-4</v>
      </c>
    </row>
    <row r="57" spans="2:28" ht="12.75" customHeight="1" x14ac:dyDescent="0.35">
      <c r="B57" s="55" t="s">
        <v>31</v>
      </c>
      <c r="D57" s="4">
        <v>50000</v>
      </c>
      <c r="E57" s="15">
        <v>0.25</v>
      </c>
      <c r="G57" s="5"/>
      <c r="H57" s="5"/>
      <c r="L57" s="5"/>
      <c r="P57" s="5"/>
      <c r="T57" s="5"/>
      <c r="X57" s="5"/>
      <c r="Z57" s="34">
        <f t="shared" si="62"/>
        <v>12500</v>
      </c>
      <c r="AA57" s="32">
        <f t="shared" si="63"/>
        <v>3.5</v>
      </c>
      <c r="AB57" s="33">
        <f t="shared" si="64"/>
        <v>2.5000000000000001E-4</v>
      </c>
    </row>
    <row r="58" spans="2:28" ht="12.75" customHeight="1" x14ac:dyDescent="0.35">
      <c r="B58" s="55" t="s">
        <v>31</v>
      </c>
      <c r="D58" s="4">
        <v>50000</v>
      </c>
      <c r="E58" s="15">
        <v>0.25</v>
      </c>
      <c r="G58" s="5"/>
      <c r="H58" s="5"/>
      <c r="L58" s="5"/>
      <c r="P58" s="5"/>
      <c r="T58" s="5"/>
      <c r="X58" s="5"/>
      <c r="Z58" s="34">
        <f t="shared" si="62"/>
        <v>12500</v>
      </c>
      <c r="AA58" s="32">
        <f t="shared" si="63"/>
        <v>3.5</v>
      </c>
      <c r="AB58" s="33">
        <f t="shared" si="64"/>
        <v>2.5000000000000001E-4</v>
      </c>
    </row>
    <row r="59" spans="2:28" ht="12.75" customHeight="1" x14ac:dyDescent="0.35">
      <c r="B59" s="55" t="s">
        <v>31</v>
      </c>
      <c r="D59" s="4">
        <v>50000</v>
      </c>
      <c r="E59" s="15">
        <v>0.25</v>
      </c>
      <c r="G59" s="5"/>
      <c r="H59" s="5"/>
      <c r="L59" s="5"/>
      <c r="P59" s="5"/>
      <c r="T59" s="5"/>
      <c r="X59" s="5"/>
      <c r="Z59" s="34">
        <f t="shared" si="62"/>
        <v>12500</v>
      </c>
      <c r="AA59" s="32">
        <f t="shared" si="63"/>
        <v>3.5</v>
      </c>
      <c r="AB59" s="33">
        <f t="shared" si="64"/>
        <v>2.5000000000000001E-4</v>
      </c>
    </row>
    <row r="60" spans="2:28" ht="12.75" customHeight="1" x14ac:dyDescent="0.35">
      <c r="B60" s="55" t="s">
        <v>31</v>
      </c>
      <c r="D60" s="4">
        <v>50000</v>
      </c>
      <c r="E60" s="15">
        <v>0.25</v>
      </c>
      <c r="Z60" s="34">
        <f t="shared" si="62"/>
        <v>12500</v>
      </c>
      <c r="AA60" s="32">
        <f t="shared" si="63"/>
        <v>3.5</v>
      </c>
      <c r="AB60" s="33">
        <f t="shared" si="64"/>
        <v>2.5000000000000001E-4</v>
      </c>
    </row>
    <row r="61" spans="2:28" ht="12.75" customHeight="1" x14ac:dyDescent="0.35">
      <c r="Z61" s="35"/>
      <c r="AA61" s="36"/>
      <c r="AB61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Matheson-Turner</dc:creator>
  <cp:lastModifiedBy>Justin Matheson-Turner</cp:lastModifiedBy>
  <dcterms:created xsi:type="dcterms:W3CDTF">2014-06-12T18:02:00Z</dcterms:created>
  <dcterms:modified xsi:type="dcterms:W3CDTF">2018-07-05T13:43:50Z</dcterms:modified>
</cp:coreProperties>
</file>